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5" windowWidth="12600" windowHeight="11640" tabRatio="772" firstSheet="4" activeTab="12"/>
  </bookViews>
  <sheets>
    <sheet name="5а" sheetId="1" r:id="rId1"/>
    <sheet name="5б" sheetId="2" r:id="rId2"/>
    <sheet name="5в" sheetId="3" r:id="rId3"/>
    <sheet name="5г " sheetId="4" r:id="rId4"/>
    <sheet name="5д" sheetId="5" r:id="rId5"/>
    <sheet name="5е" sheetId="6" r:id="rId6"/>
    <sheet name="6а" sheetId="7" r:id="rId7"/>
    <sheet name="6б" sheetId="8" r:id="rId8"/>
    <sheet name="6в" sheetId="9" r:id="rId9"/>
    <sheet name="6г " sheetId="10" r:id="rId10"/>
    <sheet name="6д" sheetId="11" r:id="rId11"/>
    <sheet name="6е " sheetId="12" r:id="rId12"/>
    <sheet name="7а" sheetId="13" r:id="rId13"/>
    <sheet name="7б" sheetId="14" r:id="rId14"/>
    <sheet name="7в" sheetId="15" r:id="rId15"/>
    <sheet name="7г" sheetId="16" r:id="rId16"/>
    <sheet name="7д" sheetId="17" r:id="rId17"/>
    <sheet name="8а" sheetId="18" r:id="rId18"/>
    <sheet name="8б" sheetId="19" r:id="rId19"/>
    <sheet name="8в" sheetId="20" r:id="rId20"/>
    <sheet name="8г" sheetId="21" r:id="rId21"/>
    <sheet name="8д " sheetId="22" r:id="rId22"/>
    <sheet name="9а" sheetId="23" r:id="rId23"/>
    <sheet name="9б" sheetId="24" r:id="rId24"/>
    <sheet name="9в" sheetId="25" r:id="rId25"/>
    <sheet name="9г" sheetId="26" r:id="rId26"/>
    <sheet name="9д " sheetId="27" r:id="rId27"/>
    <sheet name="10соц" sheetId="28" r:id="rId28"/>
    <sheet name="10тех" sheetId="29" r:id="rId29"/>
    <sheet name="10ун" sheetId="30" r:id="rId30"/>
    <sheet name="11ест" sheetId="31" r:id="rId31"/>
    <sheet name="11соц" sheetId="32" r:id="rId32"/>
    <sheet name="11тех" sheetId="33" r:id="rId33"/>
    <sheet name="СВОДНАЯ" sheetId="34" r:id="rId34"/>
  </sheets>
  <definedNames>
    <definedName name="_xlnm.Print_Area" localSheetId="27">'10соц'!$A$1:$S$52</definedName>
    <definedName name="_xlnm.Print_Area" localSheetId="28">'10тех'!$A$1:$S$52</definedName>
    <definedName name="_xlnm.Print_Area" localSheetId="29">'10ун'!$A$1:$S$52</definedName>
    <definedName name="_xlnm.Print_Area" localSheetId="30">'11ест'!$A$1:$S$52</definedName>
    <definedName name="_xlnm.Print_Area" localSheetId="31">'11соц'!$A$1:$S$52</definedName>
    <definedName name="_xlnm.Print_Area" localSheetId="32">'11тех'!$A$1:$S$52</definedName>
    <definedName name="_xlnm.Print_Area" localSheetId="1">'5б'!$A$1:$S$51</definedName>
    <definedName name="_xlnm.Print_Area" localSheetId="2">'5в'!$A$1:$S$51</definedName>
    <definedName name="_xlnm.Print_Area" localSheetId="3">'5г '!$A$1:$S$51</definedName>
    <definedName name="_xlnm.Print_Area" localSheetId="4">'5д'!$A$1:$S$51</definedName>
    <definedName name="_xlnm.Print_Area" localSheetId="5">'5е'!$A$1:$S$51</definedName>
    <definedName name="_xlnm.Print_Area" localSheetId="6">'6а'!$A$1:$S$52</definedName>
    <definedName name="_xlnm.Print_Area" localSheetId="7">'6б'!$A$1:$S$52</definedName>
    <definedName name="_xlnm.Print_Area" localSheetId="8">'6в'!$A$1:$S$52</definedName>
    <definedName name="_xlnm.Print_Area" localSheetId="9">'6г '!$A$1:$S$52</definedName>
    <definedName name="_xlnm.Print_Area" localSheetId="10">'6д'!$A$1:$S$52</definedName>
    <definedName name="_xlnm.Print_Area" localSheetId="11">'6е '!$A$1:$S$52</definedName>
    <definedName name="_xlnm.Print_Area" localSheetId="12">'7а'!$A$1:$S$52</definedName>
    <definedName name="_xlnm.Print_Area" localSheetId="13">'7б'!$A$1:$S$52</definedName>
    <definedName name="_xlnm.Print_Area" localSheetId="14">'7в'!$A$1:$S$52</definedName>
    <definedName name="_xlnm.Print_Area" localSheetId="15">'7г'!$A$1:$S$52</definedName>
    <definedName name="_xlnm.Print_Area" localSheetId="16">'7д'!$A$1:$S$52</definedName>
    <definedName name="_xlnm.Print_Area" localSheetId="17">'8а'!$A$1:$S$52</definedName>
    <definedName name="_xlnm.Print_Area" localSheetId="18">'8б'!$A$1:$S$52</definedName>
    <definedName name="_xlnm.Print_Area" localSheetId="19">'8в'!$A$1:$S$52</definedName>
    <definedName name="_xlnm.Print_Area" localSheetId="20">'8г'!$A$1:$S$52</definedName>
    <definedName name="_xlnm.Print_Area" localSheetId="21">'8д '!$A$1:$S$52</definedName>
    <definedName name="_xlnm.Print_Area" localSheetId="22">'9а'!$A$1:$S$52</definedName>
    <definedName name="_xlnm.Print_Area" localSheetId="23">'9б'!$A$1:$S$52</definedName>
    <definedName name="_xlnm.Print_Area" localSheetId="24">'9в'!$A$1:$S$52</definedName>
    <definedName name="_xlnm.Print_Area" localSheetId="25">'9г'!$A$1:$S$52</definedName>
    <definedName name="_xlnm.Print_Area" localSheetId="26">'9д '!$A$1:$S$52</definedName>
    <definedName name="_xlnm.Print_Area" localSheetId="33">'СВОДНАЯ'!$A$1:$T$24</definedName>
  </definedNames>
  <calcPr fullCalcOnLoad="1"/>
</workbook>
</file>

<file path=xl/sharedStrings.xml><?xml version="1.0" encoding="utf-8"?>
<sst xmlns="http://schemas.openxmlformats.org/spreadsheetml/2006/main" count="3058" uniqueCount="859">
  <si>
    <t>ПРОТОКОЛ</t>
  </si>
  <si>
    <t xml:space="preserve">Общеобразовательное </t>
  </si>
  <si>
    <t>% учащихся, принявших участие в Состязаниях, от общего числа</t>
  </si>
  <si>
    <t xml:space="preserve">Количество учащихся, принявших участие </t>
  </si>
  <si>
    <t>№ п/п</t>
  </si>
  <si>
    <t>Фамилия, имя</t>
  </si>
  <si>
    <t>Возраст (лет)</t>
  </si>
  <si>
    <t>Результаты Состязаний</t>
  </si>
  <si>
    <t>Подтягивание (мал.), отжим (дев.)                                                                                                                                                                                                                 (кол-во раз)</t>
  </si>
  <si>
    <t>Подн. туловища лежа (кол-во раз)</t>
  </si>
  <si>
    <t>Прыжки в длину (см)</t>
  </si>
  <si>
    <t>Наклон вперед сидя (кол-во раз)</t>
  </si>
  <si>
    <t>Р</t>
  </si>
  <si>
    <t>Б</t>
  </si>
  <si>
    <t>Р- результат</t>
  </si>
  <si>
    <t>Б-балл</t>
  </si>
  <si>
    <t>Директор школы (Ф.И.О.)</t>
  </si>
  <si>
    <t>Класс</t>
  </si>
  <si>
    <t>6 класс</t>
  </si>
  <si>
    <t>7 класс</t>
  </si>
  <si>
    <t>8 класс</t>
  </si>
  <si>
    <t>ВСЕГО:</t>
  </si>
  <si>
    <t>Средний рез/ балл</t>
  </si>
  <si>
    <t xml:space="preserve">Количество учащихся в классе                         </t>
  </si>
  <si>
    <t xml:space="preserve">в Состязаниях                                                  </t>
  </si>
  <si>
    <t>00:00:00 - час:мин:сек</t>
  </si>
  <si>
    <t>учреждение</t>
  </si>
  <si>
    <t>учащихся в классе</t>
  </si>
  <si>
    <t>Учитель физической культуры (Ф.И.О.)</t>
  </si>
  <si>
    <t>Классный руководитель (Ф.И.О.)</t>
  </si>
  <si>
    <t>Наименование школы, полный почтовый и эл. адрес</t>
  </si>
  <si>
    <t xml:space="preserve">Город   Норильск </t>
  </si>
  <si>
    <t>Сумма баллов</t>
  </si>
  <si>
    <t>Общий результат/балл</t>
  </si>
  <si>
    <t>Доля протестированных учащихся, %</t>
  </si>
  <si>
    <t>Количество протестированных учащихся по всем тестам, чел.</t>
  </si>
  <si>
    <t>Количество  учащихся, чел.</t>
  </si>
  <si>
    <t>Количество протестированных классов, шт.</t>
  </si>
  <si>
    <t>баллы</t>
  </si>
  <si>
    <t>Бег 1000 м</t>
  </si>
  <si>
    <t>кол-во раз</t>
  </si>
  <si>
    <t>Прыжки в длину</t>
  </si>
  <si>
    <t>см</t>
  </si>
  <si>
    <t>Наклон вперед сидя</t>
  </si>
  <si>
    <t>Сгибание и разгибание туловища лежа</t>
  </si>
  <si>
    <t>Подтягивание (мал), отжимание (дев.)</t>
  </si>
  <si>
    <t>сек</t>
  </si>
  <si>
    <t>СРЕДНИЙ БАЛЛ ШКОЛЫ ПО ВИДАМ</t>
  </si>
  <si>
    <t>Средний балл</t>
  </si>
  <si>
    <t>СВЕДЕНИЯ</t>
  </si>
  <si>
    <t>Пол м/ж</t>
  </si>
  <si>
    <t>Бег 1000 м                         (час:мин:сек)</t>
  </si>
  <si>
    <t>час: мин: сек</t>
  </si>
  <si>
    <t xml:space="preserve">школьного этапа Всероссийских соревнований школьников </t>
  </si>
  <si>
    <t xml:space="preserve">о школе-участнице школьного этапа Всероссийских соревнований школьников </t>
  </si>
  <si>
    <t>Директор МБ(А)ОУ</t>
  </si>
  <si>
    <t>9 класс</t>
  </si>
  <si>
    <t>10 класс</t>
  </si>
  <si>
    <t>11 класс</t>
  </si>
  <si>
    <t>Бег 30 м                         (сек)</t>
  </si>
  <si>
    <t>Бег 60 м                         (сек)</t>
  </si>
  <si>
    <t>Бег 100 м                         (сек)</t>
  </si>
  <si>
    <t>5 класс</t>
  </si>
  <si>
    <t>Бег 30,60,100 м</t>
  </si>
  <si>
    <t>"Президентские состязания"  в 2022-2023 учебном году</t>
  </si>
  <si>
    <t xml:space="preserve">"Президентские состязания"  в 2022-2023 учебном году </t>
  </si>
  <si>
    <t xml:space="preserve">"Президентские состязания"  в 2022-2023 учебном году  </t>
  </si>
  <si>
    <t>МБОУ "СШ №38"</t>
  </si>
  <si>
    <t>5А</t>
  </si>
  <si>
    <t>Ломова В.Л.</t>
  </si>
  <si>
    <t>Дудник О.Л.</t>
  </si>
  <si>
    <t xml:space="preserve">Аллабердин Тамерлан </t>
  </si>
  <si>
    <t xml:space="preserve">Байгузина Милена </t>
  </si>
  <si>
    <t>Беляев Константин</t>
  </si>
  <si>
    <t xml:space="preserve">Вдовин Александр </t>
  </si>
  <si>
    <t xml:space="preserve">Водзаковская Маргарита </t>
  </si>
  <si>
    <t xml:space="preserve">Воронин Семён </t>
  </si>
  <si>
    <t xml:space="preserve">Дряев Арсен </t>
  </si>
  <si>
    <t xml:space="preserve">Дудин Захар </t>
  </si>
  <si>
    <t xml:space="preserve">Зайнагетдинов Ильгиз </t>
  </si>
  <si>
    <t xml:space="preserve">Згонников Юрий </t>
  </si>
  <si>
    <t>Корнеева Анастасия</t>
  </si>
  <si>
    <t xml:space="preserve">Костенко Мария </t>
  </si>
  <si>
    <t xml:space="preserve">Кочурова Анна </t>
  </si>
  <si>
    <t xml:space="preserve">Леонтьев Максим </t>
  </si>
  <si>
    <t>Мисолин Роман</t>
  </si>
  <si>
    <t xml:space="preserve">Моисеева Елизавета </t>
  </si>
  <si>
    <t xml:space="preserve">Рагимова Милана </t>
  </si>
  <si>
    <t xml:space="preserve">Радостева Валерия </t>
  </si>
  <si>
    <t xml:space="preserve">Сёмина Мая </t>
  </si>
  <si>
    <t xml:space="preserve">Ткаченко Вероника </t>
  </si>
  <si>
    <t xml:space="preserve">Шевчук Марк </t>
  </si>
  <si>
    <t xml:space="preserve">Щербакова Ульяна </t>
  </si>
  <si>
    <t>м</t>
  </si>
  <si>
    <t>ж</t>
  </si>
  <si>
    <t>5б</t>
  </si>
  <si>
    <t>Керимова Г.Т.</t>
  </si>
  <si>
    <t>Калинин М.И.</t>
  </si>
  <si>
    <t xml:space="preserve">Абдулгазиева Элина </t>
  </si>
  <si>
    <t>Аджатаева Амина</t>
  </si>
  <si>
    <t xml:space="preserve">Богомолова Анна </t>
  </si>
  <si>
    <t xml:space="preserve">Вараксина Екатерина </t>
  </si>
  <si>
    <t xml:space="preserve">Елешаев Салим </t>
  </si>
  <si>
    <t xml:space="preserve">Иванов Владислав </t>
  </si>
  <si>
    <t xml:space="preserve">Иванов Вячеслав </t>
  </si>
  <si>
    <t xml:space="preserve">Коваленко Александр </t>
  </si>
  <si>
    <t xml:space="preserve">Коньков Александр </t>
  </si>
  <si>
    <t xml:space="preserve">Липенко Ярослав </t>
  </si>
  <si>
    <t xml:space="preserve">Мамедяров Эмиль </t>
  </si>
  <si>
    <t xml:space="preserve">Меженцева Дарья </t>
  </si>
  <si>
    <t>Назаров Эмир</t>
  </si>
  <si>
    <t xml:space="preserve">Нарольская Анна </t>
  </si>
  <si>
    <t xml:space="preserve">Николаева Яна </t>
  </si>
  <si>
    <t xml:space="preserve">Разаренов Евгений </t>
  </si>
  <si>
    <t xml:space="preserve">Розумец Георгий </t>
  </si>
  <si>
    <t xml:space="preserve">Семенов Денис </t>
  </si>
  <si>
    <t xml:space="preserve">Сташок Егор </t>
  </si>
  <si>
    <t xml:space="preserve">Цаллаев Марат </t>
  </si>
  <si>
    <t xml:space="preserve">Царь Дмитрий </t>
  </si>
  <si>
    <t xml:space="preserve">Шамшурина Анфиса </t>
  </si>
  <si>
    <t xml:space="preserve">Шангеева Валентина </t>
  </si>
  <si>
    <t xml:space="preserve">Юриков Семён </t>
  </si>
  <si>
    <t>Якимов Алексей</t>
  </si>
  <si>
    <t>5г</t>
  </si>
  <si>
    <t>5в</t>
  </si>
  <si>
    <t>Полежаева М.В.</t>
  </si>
  <si>
    <t xml:space="preserve">Байнов Артём </t>
  </si>
  <si>
    <t>Блинов Вадим</t>
  </si>
  <si>
    <t xml:space="preserve">Будаев Баян-Жаргал </t>
  </si>
  <si>
    <t xml:space="preserve">Волтов Михаил </t>
  </si>
  <si>
    <t xml:space="preserve">Демичева Ангелина </t>
  </si>
  <si>
    <t xml:space="preserve">Долгова Валерия </t>
  </si>
  <si>
    <t xml:space="preserve">Ибрагимова Латифа </t>
  </si>
  <si>
    <t xml:space="preserve">Ивасишин Михаил </t>
  </si>
  <si>
    <t xml:space="preserve">Кравченко Леонид </t>
  </si>
  <si>
    <t xml:space="preserve">Лебедев Роман </t>
  </si>
  <si>
    <t xml:space="preserve">Мамуров Закир </t>
  </si>
  <si>
    <t xml:space="preserve">Найденова Анна </t>
  </si>
  <si>
    <t>Новосад Святослав</t>
  </si>
  <si>
    <t xml:space="preserve">Осипов Максим </t>
  </si>
  <si>
    <t xml:space="preserve">Протопопов Илья </t>
  </si>
  <si>
    <t xml:space="preserve">Пчелинцева Алина </t>
  </si>
  <si>
    <t>Соловьёв Ярослав</t>
  </si>
  <si>
    <t xml:space="preserve">Стрыжак Иван </t>
  </si>
  <si>
    <t xml:space="preserve">Тайдонов Егор </t>
  </si>
  <si>
    <t xml:space="preserve">Тумашевич Диана </t>
  </si>
  <si>
    <t xml:space="preserve">Уткина Милана </t>
  </si>
  <si>
    <t xml:space="preserve">Фролова Юлия </t>
  </si>
  <si>
    <t>Хасанова Аделия</t>
  </si>
  <si>
    <t xml:space="preserve">Цомаев Сармат </t>
  </si>
  <si>
    <t>Чудакова София</t>
  </si>
  <si>
    <t>Атаева Н.А.</t>
  </si>
  <si>
    <t>Суюров С.М.</t>
  </si>
  <si>
    <t xml:space="preserve">Бяшков Данил </t>
  </si>
  <si>
    <t>Гулиев Дмитрий</t>
  </si>
  <si>
    <t xml:space="preserve">Демидов Илья </t>
  </si>
  <si>
    <t xml:space="preserve">Дзебисов Сармат </t>
  </si>
  <si>
    <t xml:space="preserve">Зиньковский Дмитрий </t>
  </si>
  <si>
    <t xml:space="preserve">Ильницкий Валерий </t>
  </si>
  <si>
    <t xml:space="preserve">Ковалева Кристина </t>
  </si>
  <si>
    <t xml:space="preserve">Кочетов Семён </t>
  </si>
  <si>
    <t xml:space="preserve">Купчиков Константин </t>
  </si>
  <si>
    <t xml:space="preserve">Латухин Вадим </t>
  </si>
  <si>
    <t xml:space="preserve">Ледяева Анетта </t>
  </si>
  <si>
    <t xml:space="preserve">Рыжков Максим </t>
  </si>
  <si>
    <t xml:space="preserve">Смолина Елизавета </t>
  </si>
  <si>
    <t xml:space="preserve">Толстогузова Софья </t>
  </si>
  <si>
    <t xml:space="preserve">Умурзакова Азиза </t>
  </si>
  <si>
    <t xml:space="preserve">Урванцева Кира </t>
  </si>
  <si>
    <t xml:space="preserve">Фомин Богдан </t>
  </si>
  <si>
    <t xml:space="preserve">Хакимова Карина </t>
  </si>
  <si>
    <t xml:space="preserve">Хасанова Камилла </t>
  </si>
  <si>
    <t xml:space="preserve">Черевичко Илья </t>
  </si>
  <si>
    <t xml:space="preserve">Черкес Максим </t>
  </si>
  <si>
    <t xml:space="preserve">Шевцова Алеся </t>
  </si>
  <si>
    <t xml:space="preserve">Юльмамбетова Айгуль </t>
  </si>
  <si>
    <t>5д</t>
  </si>
  <si>
    <t>Шеленберг Ю.Е.</t>
  </si>
  <si>
    <t xml:space="preserve">Авилова Татьяна </t>
  </si>
  <si>
    <t xml:space="preserve">Агафонов Владимир </t>
  </si>
  <si>
    <t xml:space="preserve">Артемьев Эдельби </t>
  </si>
  <si>
    <t xml:space="preserve">Грудогло Ольга </t>
  </si>
  <si>
    <t xml:space="preserve">Гудкова Ксения </t>
  </si>
  <si>
    <t>Дорошенко Даниил</t>
  </si>
  <si>
    <t xml:space="preserve">Дубровина Валерия </t>
  </si>
  <si>
    <t xml:space="preserve">Елова Мария </t>
  </si>
  <si>
    <t xml:space="preserve">Зверев Александр </t>
  </si>
  <si>
    <t xml:space="preserve">Карпова Анастасия </t>
  </si>
  <si>
    <t xml:space="preserve">Кислицына Ульяна </t>
  </si>
  <si>
    <t xml:space="preserve">Кузина Вероника </t>
  </si>
  <si>
    <t xml:space="preserve">Мухина Ева </t>
  </si>
  <si>
    <t xml:space="preserve">Романова Анастасия </t>
  </si>
  <si>
    <t xml:space="preserve">Селескеров Егор </t>
  </si>
  <si>
    <t xml:space="preserve">Тайсаева Елизавета </t>
  </si>
  <si>
    <t xml:space="preserve">Тутубалин Матвей </t>
  </si>
  <si>
    <t xml:space="preserve">Харчев Дмитрий </t>
  </si>
  <si>
    <t xml:space="preserve">Хестанова Диана </t>
  </si>
  <si>
    <t>Широносов Егор</t>
  </si>
  <si>
    <t xml:space="preserve">Щесняк Анастасия </t>
  </si>
  <si>
    <t xml:space="preserve">Щесняк Максим </t>
  </si>
  <si>
    <t xml:space="preserve">Ямалетдинов Альберт </t>
  </si>
  <si>
    <t xml:space="preserve">Ясинский Ярослав </t>
  </si>
  <si>
    <t>5е</t>
  </si>
  <si>
    <t>Соколь И.В.</t>
  </si>
  <si>
    <t xml:space="preserve">Айтуганов Азамат </t>
  </si>
  <si>
    <t xml:space="preserve">Алиханова Лаура </t>
  </si>
  <si>
    <t xml:space="preserve">Арыштаева Виктория </t>
  </si>
  <si>
    <t>Беляева Виктория</t>
  </si>
  <si>
    <t xml:space="preserve">Береснев Максим </t>
  </si>
  <si>
    <t xml:space="preserve">Владимиров Константин </t>
  </si>
  <si>
    <t xml:space="preserve">Галеева Настасья </t>
  </si>
  <si>
    <t>Дамзов Хамыц</t>
  </si>
  <si>
    <t xml:space="preserve">Дырда Егор </t>
  </si>
  <si>
    <t>Зозуля Глеб</t>
  </si>
  <si>
    <t xml:space="preserve">Исламбаева Камилла </t>
  </si>
  <si>
    <t xml:space="preserve">Кагайкина Валерия </t>
  </si>
  <si>
    <t xml:space="preserve">Капитонов Игорь </t>
  </si>
  <si>
    <t xml:space="preserve">Кашинский Вадим </t>
  </si>
  <si>
    <t xml:space="preserve">Кодзик Артём </t>
  </si>
  <si>
    <t xml:space="preserve">Колеевич Иван </t>
  </si>
  <si>
    <t xml:space="preserve">Кононов Дмитрий </t>
  </si>
  <si>
    <t xml:space="preserve">Курманов Раиф </t>
  </si>
  <si>
    <t xml:space="preserve">Магрицкий Михаил </t>
  </si>
  <si>
    <t xml:space="preserve">Малихов Самир </t>
  </si>
  <si>
    <t xml:space="preserve">Маркова Екатерина </t>
  </si>
  <si>
    <t xml:space="preserve">Мусиенко Владислав </t>
  </si>
  <si>
    <t xml:space="preserve">Наумова Ева </t>
  </si>
  <si>
    <t xml:space="preserve">Федоров Илья </t>
  </si>
  <si>
    <t xml:space="preserve">Шадыбекова Мальвина </t>
  </si>
  <si>
    <t>6а</t>
  </si>
  <si>
    <t>Мартынова С.В.</t>
  </si>
  <si>
    <t>Сластен В.Н</t>
  </si>
  <si>
    <t xml:space="preserve">Бродовский Михаил </t>
  </si>
  <si>
    <t xml:space="preserve">Бусурин Андрей </t>
  </si>
  <si>
    <t xml:space="preserve">Герасимов Денис </t>
  </si>
  <si>
    <t xml:space="preserve">Елесина Екатерина </t>
  </si>
  <si>
    <t xml:space="preserve">Зайцев Максим </t>
  </si>
  <si>
    <t>Иванчук Дарья</t>
  </si>
  <si>
    <t xml:space="preserve">Караман Дмитрий </t>
  </si>
  <si>
    <t>Кириллов Артемий</t>
  </si>
  <si>
    <t xml:space="preserve">Крантовская Валерия </t>
  </si>
  <si>
    <t xml:space="preserve">Крантовская Лилия </t>
  </si>
  <si>
    <t xml:space="preserve">Кузнецов Григорий </t>
  </si>
  <si>
    <t xml:space="preserve">Набока Михаил </t>
  </si>
  <si>
    <t xml:space="preserve">Попова Эвелина </t>
  </si>
  <si>
    <t xml:space="preserve">Радостев Матвей </t>
  </si>
  <si>
    <t xml:space="preserve">Сивухин Никита </t>
  </si>
  <si>
    <t xml:space="preserve">Филатова Каролина </t>
  </si>
  <si>
    <t xml:space="preserve">Шевчук Милана </t>
  </si>
  <si>
    <t xml:space="preserve">Ширяева Ксения </t>
  </si>
  <si>
    <t xml:space="preserve">Шишкина София </t>
  </si>
  <si>
    <t>6б</t>
  </si>
  <si>
    <t xml:space="preserve">Беккер Вячеслав </t>
  </si>
  <si>
    <t xml:space="preserve">Горбатова Анастасия </t>
  </si>
  <si>
    <t xml:space="preserve">Горобец Артём </t>
  </si>
  <si>
    <t xml:space="preserve">Дарбинян Армен </t>
  </si>
  <si>
    <t xml:space="preserve">Джуманьязов Давид </t>
  </si>
  <si>
    <t xml:space="preserve">Добрынина София </t>
  </si>
  <si>
    <t xml:space="preserve">Дубровская Мирослава </t>
  </si>
  <si>
    <t xml:space="preserve">Елманбетов Эдильхан </t>
  </si>
  <si>
    <t xml:space="preserve">Зельская София </t>
  </si>
  <si>
    <t xml:space="preserve">Иевлева Алиса </t>
  </si>
  <si>
    <t>Калашников Максим</t>
  </si>
  <si>
    <t xml:space="preserve">Карасева Ульяна </t>
  </si>
  <si>
    <t xml:space="preserve">Карманова Дарья </t>
  </si>
  <si>
    <t>Лейман Алина</t>
  </si>
  <si>
    <t xml:space="preserve">Нардина Екатерина </t>
  </si>
  <si>
    <t xml:space="preserve">Попов Роман </t>
  </si>
  <si>
    <t xml:space="preserve">Приходько Даниель </t>
  </si>
  <si>
    <t xml:space="preserve">Тукан Александр </t>
  </si>
  <si>
    <t xml:space="preserve">Фартушина Анастасия </t>
  </si>
  <si>
    <t xml:space="preserve">Шиляев Степан </t>
  </si>
  <si>
    <t xml:space="preserve">Эльгайтарова Алия </t>
  </si>
  <si>
    <t>6в</t>
  </si>
  <si>
    <t>Дудник  О.Л.</t>
  </si>
  <si>
    <t>Сердцева М.С.</t>
  </si>
  <si>
    <t xml:space="preserve">Абдулгадирова Нарина </t>
  </si>
  <si>
    <t xml:space="preserve">Владимирова Полина </t>
  </si>
  <si>
    <t xml:space="preserve">Гвоздев Никита </t>
  </si>
  <si>
    <t xml:space="preserve">Джиоев Давид </t>
  </si>
  <si>
    <t xml:space="preserve">Ерантаев Исмаил </t>
  </si>
  <si>
    <t xml:space="preserve">Иванов Сергей </t>
  </si>
  <si>
    <t xml:space="preserve">Калин Константин </t>
  </si>
  <si>
    <t xml:space="preserve">Коренева Злата </t>
  </si>
  <si>
    <t xml:space="preserve">Красавин Михаил </t>
  </si>
  <si>
    <t xml:space="preserve">Кудина Софья </t>
  </si>
  <si>
    <t>Локтев Илья</t>
  </si>
  <si>
    <t xml:space="preserve">Месянжинов Виктор </t>
  </si>
  <si>
    <t xml:space="preserve">Нескриптова Эвелина </t>
  </si>
  <si>
    <t xml:space="preserve">Прокофьева Юлия </t>
  </si>
  <si>
    <t xml:space="preserve">Рамонова Каролина </t>
  </si>
  <si>
    <t xml:space="preserve">Савельев Максим </t>
  </si>
  <si>
    <t>Хакимова Надежда</t>
  </si>
  <si>
    <t xml:space="preserve">Хестанова Дана </t>
  </si>
  <si>
    <t xml:space="preserve">Цуриков Антон </t>
  </si>
  <si>
    <t xml:space="preserve">Чумак Алиса </t>
  </si>
  <si>
    <t xml:space="preserve">Шварева Анджелина </t>
  </si>
  <si>
    <t>6г</t>
  </si>
  <si>
    <t>Максименко Е.В.</t>
  </si>
  <si>
    <t xml:space="preserve">Аджимусаева Альмира </t>
  </si>
  <si>
    <t xml:space="preserve">Алфимцов Святослав </t>
  </si>
  <si>
    <t xml:space="preserve">Андреева Милия </t>
  </si>
  <si>
    <t xml:space="preserve">Ашихмина Кира </t>
  </si>
  <si>
    <t xml:space="preserve">Баранов Никита </t>
  </si>
  <si>
    <t xml:space="preserve">Баяджиев Шабан </t>
  </si>
  <si>
    <t xml:space="preserve">Власов Ярослав </t>
  </si>
  <si>
    <t xml:space="preserve">Гаджиева Эмилия </t>
  </si>
  <si>
    <t xml:space="preserve">Горохова Юлия </t>
  </si>
  <si>
    <t xml:space="preserve">Гурулева Варвара </t>
  </si>
  <si>
    <t xml:space="preserve">Иордан Полина </t>
  </si>
  <si>
    <t xml:space="preserve">Клецко Данил </t>
  </si>
  <si>
    <t>Короленко Ангелина</t>
  </si>
  <si>
    <t xml:space="preserve">Летавин Андрей </t>
  </si>
  <si>
    <t xml:space="preserve">Полозуко Анжелика </t>
  </si>
  <si>
    <t xml:space="preserve">Сафронова Вероника </t>
  </si>
  <si>
    <t xml:space="preserve">Селезнёва Софья </t>
  </si>
  <si>
    <t xml:space="preserve">Ситников Егор </t>
  </si>
  <si>
    <t xml:space="preserve">Чернобай София </t>
  </si>
  <si>
    <t xml:space="preserve">Чумаченко Сергей </t>
  </si>
  <si>
    <t xml:space="preserve">Яковлев Ярослав </t>
  </si>
  <si>
    <t>6д</t>
  </si>
  <si>
    <t>Сластен В.Н.</t>
  </si>
  <si>
    <t>Сидорова О.Н.</t>
  </si>
  <si>
    <t xml:space="preserve">Абрамов Виктор </t>
  </si>
  <si>
    <t xml:space="preserve">Алёшкина Алёна </t>
  </si>
  <si>
    <t xml:space="preserve">Буянов Илья </t>
  </si>
  <si>
    <t xml:space="preserve">Виноградова Мария </t>
  </si>
  <si>
    <t xml:space="preserve">Гусейнова Амелия </t>
  </si>
  <si>
    <t xml:space="preserve">Киселёв Артём </t>
  </si>
  <si>
    <t xml:space="preserve">Косачев Анатолий </t>
  </si>
  <si>
    <t xml:space="preserve">Красиворон Леонид </t>
  </si>
  <si>
    <t xml:space="preserve">Лепилова Ксения </t>
  </si>
  <si>
    <t xml:space="preserve">Ожегина Екатерина </t>
  </si>
  <si>
    <t xml:space="preserve">Петухов Максим </t>
  </si>
  <si>
    <t xml:space="preserve">Пичугин Марк </t>
  </si>
  <si>
    <t xml:space="preserve">Рязанова Софья </t>
  </si>
  <si>
    <t xml:space="preserve">Сидорова Ксения </t>
  </si>
  <si>
    <t xml:space="preserve">Солдатова Виктория </t>
  </si>
  <si>
    <t xml:space="preserve">Сухенко Снежана </t>
  </si>
  <si>
    <t xml:space="preserve">Татарников Валерий </t>
  </si>
  <si>
    <t xml:space="preserve">Хомяк Валерия </t>
  </si>
  <si>
    <t xml:space="preserve">Шевчук Вадим </t>
  </si>
  <si>
    <t>6е</t>
  </si>
  <si>
    <t>Биякаева Ф.Т.</t>
  </si>
  <si>
    <t>Антонов Захар</t>
  </si>
  <si>
    <t xml:space="preserve">Багин Александр </t>
  </si>
  <si>
    <t xml:space="preserve">Баранов Сергей </t>
  </si>
  <si>
    <t xml:space="preserve">Барбаева Анна </t>
  </si>
  <si>
    <t xml:space="preserve">Дашкова Дарья </t>
  </si>
  <si>
    <t xml:space="preserve">Дегтярева Евгения </t>
  </si>
  <si>
    <t xml:space="preserve">Долгополова Каролина </t>
  </si>
  <si>
    <t xml:space="preserve">Едзаева Рамина </t>
  </si>
  <si>
    <t xml:space="preserve">Едунов Максим </t>
  </si>
  <si>
    <t xml:space="preserve">Зеленина Александра </t>
  </si>
  <si>
    <t xml:space="preserve">Золотухина Вероника </t>
  </si>
  <si>
    <t xml:space="preserve">Ищук Елена </t>
  </si>
  <si>
    <t xml:space="preserve">Маланов Максим </t>
  </si>
  <si>
    <t xml:space="preserve">Пысин Матвей </t>
  </si>
  <si>
    <t xml:space="preserve">Радионов Тимофей </t>
  </si>
  <si>
    <t>Семина Арина</t>
  </si>
  <si>
    <t xml:space="preserve">Суханова Валерия </t>
  </si>
  <si>
    <t xml:space="preserve">Тодошев Руслан </t>
  </si>
  <si>
    <t xml:space="preserve">Ушанов Алексей </t>
  </si>
  <si>
    <t xml:space="preserve">Щербина Павел </t>
  </si>
  <si>
    <t xml:space="preserve">Юрченко Константин </t>
  </si>
  <si>
    <t>Киршина М.В.</t>
  </si>
  <si>
    <t>7а</t>
  </si>
  <si>
    <t xml:space="preserve">Баранов Даниил </t>
  </si>
  <si>
    <t xml:space="preserve">Барашко Никита </t>
  </si>
  <si>
    <t>Беляев Валерий</t>
  </si>
  <si>
    <t xml:space="preserve">Бучинская Яна </t>
  </si>
  <si>
    <t>Гадыльшин Тимур</t>
  </si>
  <si>
    <t xml:space="preserve">Гайдук Анастасия </t>
  </si>
  <si>
    <t xml:space="preserve">Ганбаров Фаиг </t>
  </si>
  <si>
    <t xml:space="preserve">Гоголев Макар </t>
  </si>
  <si>
    <t xml:space="preserve">Гончарова Василиса </t>
  </si>
  <si>
    <t>Зюсько Алексей</t>
  </si>
  <si>
    <t xml:space="preserve">Коваль Артём </t>
  </si>
  <si>
    <t xml:space="preserve">Колтунов Михаил </t>
  </si>
  <si>
    <t xml:space="preserve">Кутузов Тимур </t>
  </si>
  <si>
    <t xml:space="preserve">Кучеренко Екатерина </t>
  </si>
  <si>
    <t xml:space="preserve">Марченко Матвей </t>
  </si>
  <si>
    <t xml:space="preserve">Протопопова Екатерина </t>
  </si>
  <si>
    <t xml:space="preserve">Стрикаленко Максим </t>
  </si>
  <si>
    <t xml:space="preserve">Фомин Даниил </t>
  </si>
  <si>
    <t xml:space="preserve">Чепигин Максим </t>
  </si>
  <si>
    <t xml:space="preserve">Яковлева Елизавета </t>
  </si>
  <si>
    <t>7б</t>
  </si>
  <si>
    <t>7в</t>
  </si>
  <si>
    <t>Исаев В.Н.</t>
  </si>
  <si>
    <t>Курчатова М.В.</t>
  </si>
  <si>
    <t xml:space="preserve">Андреева Алина </t>
  </si>
  <si>
    <t xml:space="preserve">Воробьев Ярослав </t>
  </si>
  <si>
    <t xml:space="preserve">Гаврилова Анастасия </t>
  </si>
  <si>
    <t xml:space="preserve">Ганзурова Екатерина </t>
  </si>
  <si>
    <t xml:space="preserve">Григорьев Михаил </t>
  </si>
  <si>
    <t xml:space="preserve">Дунин Матвей </t>
  </si>
  <si>
    <t xml:space="preserve">Колесников Максим </t>
  </si>
  <si>
    <t xml:space="preserve">Лукина Виктория </t>
  </si>
  <si>
    <t xml:space="preserve">Малый Максим </t>
  </si>
  <si>
    <t xml:space="preserve">Мальковская Ульяна </t>
  </si>
  <si>
    <t xml:space="preserve">Мелешко Елизавета </t>
  </si>
  <si>
    <t xml:space="preserve">Монастырский Максим </t>
  </si>
  <si>
    <t xml:space="preserve">Новиков Евгений </t>
  </si>
  <si>
    <t xml:space="preserve">Полищук Тимофей </t>
  </si>
  <si>
    <t>Попов Никита</t>
  </si>
  <si>
    <t xml:space="preserve">Семенов Андрей </t>
  </si>
  <si>
    <t xml:space="preserve">Синиченкова Вероника </t>
  </si>
  <si>
    <t xml:space="preserve">Суендыков Руслан </t>
  </si>
  <si>
    <t xml:space="preserve">Татарников Станислав </t>
  </si>
  <si>
    <t xml:space="preserve">Трифонов Георгий </t>
  </si>
  <si>
    <t xml:space="preserve">Шабатыров Асан </t>
  </si>
  <si>
    <t xml:space="preserve">Атаев Филипп </t>
  </si>
  <si>
    <t xml:space="preserve">Бабий Андрей </t>
  </si>
  <si>
    <t xml:space="preserve">Булега Полина </t>
  </si>
  <si>
    <t xml:space="preserve">Елешаев Алим </t>
  </si>
  <si>
    <t xml:space="preserve">Иксанова Амина </t>
  </si>
  <si>
    <t xml:space="preserve">Инюшова Ксения </t>
  </si>
  <si>
    <t xml:space="preserve">Комендант Варвара </t>
  </si>
  <si>
    <t xml:space="preserve">Кузлякин Александр </t>
  </si>
  <si>
    <t xml:space="preserve">Луста Анастасия </t>
  </si>
  <si>
    <t xml:space="preserve">Макух Дмитрий </t>
  </si>
  <si>
    <t xml:space="preserve">Мамедов Самир </t>
  </si>
  <si>
    <t xml:space="preserve">Пономарев Марк </t>
  </si>
  <si>
    <t xml:space="preserve">Рагутская Виталина </t>
  </si>
  <si>
    <t xml:space="preserve">Рагутский Валерий </t>
  </si>
  <si>
    <t xml:space="preserve">Семененко Кирилл </t>
  </si>
  <si>
    <t xml:space="preserve">Склярова Татьяна </t>
  </si>
  <si>
    <t xml:space="preserve">Сластен Захар </t>
  </si>
  <si>
    <t xml:space="preserve">Собашников Вадим </t>
  </si>
  <si>
    <t xml:space="preserve">Хортиев Марат </t>
  </si>
  <si>
    <t xml:space="preserve">Храмова Ксения </t>
  </si>
  <si>
    <t xml:space="preserve">Шалахов Владислав </t>
  </si>
  <si>
    <t xml:space="preserve">Шологон Александра </t>
  </si>
  <si>
    <t>7г</t>
  </si>
  <si>
    <t>Паль И.А.</t>
  </si>
  <si>
    <t>Новикова З.В.</t>
  </si>
  <si>
    <t>7д</t>
  </si>
  <si>
    <t>Береснева Е.С.</t>
  </si>
  <si>
    <t>Адысева Карина</t>
  </si>
  <si>
    <t xml:space="preserve">Беккер Михаил </t>
  </si>
  <si>
    <t xml:space="preserve">Вдовенко Сергей </t>
  </si>
  <si>
    <t xml:space="preserve">Дельцова Зоя </t>
  </si>
  <si>
    <t xml:space="preserve">Калашников Кирилл </t>
  </si>
  <si>
    <t xml:space="preserve">Калина Елена </t>
  </si>
  <si>
    <t xml:space="preserve">Карасев Егор </t>
  </si>
  <si>
    <t xml:space="preserve">Ковалев Олег </t>
  </si>
  <si>
    <t xml:space="preserve">Кузминова Виктория </t>
  </si>
  <si>
    <t xml:space="preserve">Кулакова Алина </t>
  </si>
  <si>
    <t xml:space="preserve">Логинов Леонид </t>
  </si>
  <si>
    <t xml:space="preserve">Махмудов Таги </t>
  </si>
  <si>
    <t xml:space="preserve">Мицук Ирина </t>
  </si>
  <si>
    <t xml:space="preserve">Мусаев Сабир </t>
  </si>
  <si>
    <t xml:space="preserve">Нестерова Евгения </t>
  </si>
  <si>
    <t xml:space="preserve">Озубеков Амангельди </t>
  </si>
  <si>
    <t xml:space="preserve">Омельянчук Матвей </t>
  </si>
  <si>
    <t>Попова Анна</t>
  </si>
  <si>
    <t xml:space="preserve">Рыбаков Артём </t>
  </si>
  <si>
    <t xml:space="preserve">Созинова Софья </t>
  </si>
  <si>
    <t xml:space="preserve">Старков Максим </t>
  </si>
  <si>
    <t xml:space="preserve">Аллабердина Ясмина </t>
  </si>
  <si>
    <t xml:space="preserve">Бубенко Родион </t>
  </si>
  <si>
    <t xml:space="preserve">Бубнова Наталья </t>
  </si>
  <si>
    <t xml:space="preserve">Вожакина Татьяна </t>
  </si>
  <si>
    <t>Глотова Юлия</t>
  </si>
  <si>
    <t xml:space="preserve">Гуркова Виолетта </t>
  </si>
  <si>
    <t xml:space="preserve">Золотухина Полина </t>
  </si>
  <si>
    <t xml:space="preserve">Кистаубаев Бейбарыс </t>
  </si>
  <si>
    <t xml:space="preserve">Кистаубаев Бекарыс </t>
  </si>
  <si>
    <t xml:space="preserve">Корягин Вадим </t>
  </si>
  <si>
    <t xml:space="preserve">Кудряшов Максим </t>
  </si>
  <si>
    <t xml:space="preserve">Кузнецов Владимир </t>
  </si>
  <si>
    <t xml:space="preserve">Кусякаева Неля </t>
  </si>
  <si>
    <t xml:space="preserve">Маначинова Маргарита </t>
  </si>
  <si>
    <t xml:space="preserve">Минчукова Мария </t>
  </si>
  <si>
    <t xml:space="preserve">Пашкевич Ольга </t>
  </si>
  <si>
    <t xml:space="preserve">Петренко Мария </t>
  </si>
  <si>
    <t xml:space="preserve">Семенчик Леонид </t>
  </si>
  <si>
    <t xml:space="preserve">Тимченко Валерия </t>
  </si>
  <si>
    <t xml:space="preserve">Шевченко Анна </t>
  </si>
  <si>
    <t xml:space="preserve">Яковенко Екатерина </t>
  </si>
  <si>
    <t>8а</t>
  </si>
  <si>
    <t>8б</t>
  </si>
  <si>
    <t>8в</t>
  </si>
  <si>
    <t>8г</t>
  </si>
  <si>
    <t>8д</t>
  </si>
  <si>
    <t>Мельникова М.В.</t>
  </si>
  <si>
    <t>Алибекова Ж.Г.</t>
  </si>
  <si>
    <t>Григорова В.В.</t>
  </si>
  <si>
    <t>Баженова И.В.</t>
  </si>
  <si>
    <t>Шатохина Е.В.</t>
  </si>
  <si>
    <t xml:space="preserve">Абыев Назир </t>
  </si>
  <si>
    <t xml:space="preserve">Андриевская София </t>
  </si>
  <si>
    <t xml:space="preserve">Анисимова Валерия </t>
  </si>
  <si>
    <t xml:space="preserve">Богунов Максим </t>
  </si>
  <si>
    <t xml:space="preserve">Галкина Алина </t>
  </si>
  <si>
    <t xml:space="preserve">Жиглова Вероника </t>
  </si>
  <si>
    <t xml:space="preserve">Зармамбетова Алиса </t>
  </si>
  <si>
    <t xml:space="preserve">Ильницкий Игорь </t>
  </si>
  <si>
    <t xml:space="preserve">Коваленко Диана </t>
  </si>
  <si>
    <t xml:space="preserve">Кудзиева Кристина </t>
  </si>
  <si>
    <t xml:space="preserve">Кудин Артём </t>
  </si>
  <si>
    <t xml:space="preserve">Кузьмин Семён </t>
  </si>
  <si>
    <t xml:space="preserve">Лукьяненко Любовь </t>
  </si>
  <si>
    <t xml:space="preserve">Манзарова Александра </t>
  </si>
  <si>
    <t xml:space="preserve">Менжулина Юлия </t>
  </si>
  <si>
    <t>Плотникова Наталья</t>
  </si>
  <si>
    <t xml:space="preserve">Спицкий Константин </t>
  </si>
  <si>
    <t xml:space="preserve">Целева Диана </t>
  </si>
  <si>
    <t xml:space="preserve">Чельдиева Рузана </t>
  </si>
  <si>
    <t xml:space="preserve">Чепурнова Полина </t>
  </si>
  <si>
    <t xml:space="preserve">Шадыбеков Давид </t>
  </si>
  <si>
    <t xml:space="preserve">Абутьева Камилла </t>
  </si>
  <si>
    <t xml:space="preserve">Аджатаева Сакинат </t>
  </si>
  <si>
    <t xml:space="preserve">Ахвачева Яна </t>
  </si>
  <si>
    <t xml:space="preserve">Банников Сергей </t>
  </si>
  <si>
    <t xml:space="preserve">Гринько Кирилл </t>
  </si>
  <si>
    <t xml:space="preserve">Гутовский Александр </t>
  </si>
  <si>
    <t xml:space="preserve">Джумаева Сабрина </t>
  </si>
  <si>
    <t xml:space="preserve">Золдак Герман </t>
  </si>
  <si>
    <t xml:space="preserve">Лоренец Данил </t>
  </si>
  <si>
    <t xml:space="preserve">Лысов Максим </t>
  </si>
  <si>
    <t xml:space="preserve">Мамуров Амир </t>
  </si>
  <si>
    <t xml:space="preserve">Мушников Егор </t>
  </si>
  <si>
    <t xml:space="preserve">Охроменко Максим </t>
  </si>
  <si>
    <t xml:space="preserve">Повесина Вера </t>
  </si>
  <si>
    <t xml:space="preserve">Поликарпов Дмитрий </t>
  </si>
  <si>
    <t xml:space="preserve">Полякова Виктория </t>
  </si>
  <si>
    <t xml:space="preserve">Слепушенко Максим </t>
  </si>
  <si>
    <t xml:space="preserve">Тимченко Антон </t>
  </si>
  <si>
    <t xml:space="preserve">Чернышов Ярослав </t>
  </si>
  <si>
    <t xml:space="preserve">Юрченко Андрей </t>
  </si>
  <si>
    <t xml:space="preserve">Ямкин Матвей </t>
  </si>
  <si>
    <t>Агафонов Данил</t>
  </si>
  <si>
    <t xml:space="preserve">Барабаш Дмитрий </t>
  </si>
  <si>
    <t xml:space="preserve">Баховцев Дмитрий </t>
  </si>
  <si>
    <t xml:space="preserve">Галечян Лилия </t>
  </si>
  <si>
    <t>Гончаров Иван</t>
  </si>
  <si>
    <t xml:space="preserve">Жуковский Даниил </t>
  </si>
  <si>
    <t xml:space="preserve">Качаев Алан </t>
  </si>
  <si>
    <t xml:space="preserve">Киньябулатов Радмир </t>
  </si>
  <si>
    <t xml:space="preserve">Кожанова Мадина </t>
  </si>
  <si>
    <t xml:space="preserve">Крошкина Екатерина </t>
  </si>
  <si>
    <t xml:space="preserve">Ларина Владислава </t>
  </si>
  <si>
    <t xml:space="preserve">Назаренко Константин </t>
  </si>
  <si>
    <t xml:space="preserve">Непомнящая Ксения </t>
  </si>
  <si>
    <t xml:space="preserve">Никитин Артём </t>
  </si>
  <si>
    <t>Нуралиев Азамат</t>
  </si>
  <si>
    <t xml:space="preserve">Пермяков Юрий </t>
  </si>
  <si>
    <t xml:space="preserve">Салтыков Владимир </t>
  </si>
  <si>
    <t xml:space="preserve">Татарникова Анастасия </t>
  </si>
  <si>
    <t xml:space="preserve">Туркин Денис </t>
  </si>
  <si>
    <t xml:space="preserve">Уралбаева Ясмина </t>
  </si>
  <si>
    <t xml:space="preserve">Федоренко Дарья </t>
  </si>
  <si>
    <t>Чернобривец Дмитрий</t>
  </si>
  <si>
    <t xml:space="preserve">Агаев Хаям </t>
  </si>
  <si>
    <t xml:space="preserve">Бабин Николай </t>
  </si>
  <si>
    <t xml:space="preserve">Баев Павел </t>
  </si>
  <si>
    <t xml:space="preserve">Биличенко Екатерина </t>
  </si>
  <si>
    <t xml:space="preserve">Доржиева Юмжана </t>
  </si>
  <si>
    <t xml:space="preserve">Кириллова Виктория </t>
  </si>
  <si>
    <t xml:space="preserve">Козлова Анастасия </t>
  </si>
  <si>
    <t xml:space="preserve">Краснопеева Александра </t>
  </si>
  <si>
    <t xml:space="preserve">Куранова Алиса </t>
  </si>
  <si>
    <t xml:space="preserve">Лыкова Анастасия </t>
  </si>
  <si>
    <t xml:space="preserve">Лыткин Михаил </t>
  </si>
  <si>
    <t xml:space="preserve">Мамоев Алексей </t>
  </si>
  <si>
    <t xml:space="preserve">Мельников Никита </t>
  </si>
  <si>
    <t>Полежаева Мария</t>
  </si>
  <si>
    <t xml:space="preserve">Рыжова Лилия </t>
  </si>
  <si>
    <t xml:space="preserve">Савадерова Ксения </t>
  </si>
  <si>
    <t>Самуилов Алексей</t>
  </si>
  <si>
    <t xml:space="preserve">Солодянников Егор </t>
  </si>
  <si>
    <t xml:space="preserve">Фадеева Виктория </t>
  </si>
  <si>
    <t xml:space="preserve">Фатуллаева Зейнаб </t>
  </si>
  <si>
    <t xml:space="preserve">Фролов Андрей </t>
  </si>
  <si>
    <t xml:space="preserve">Андреев Никита </t>
  </si>
  <si>
    <t>Брайт Вера</t>
  </si>
  <si>
    <t>Бринь Татьяна</t>
  </si>
  <si>
    <t xml:space="preserve">Галушкина Яна </t>
  </si>
  <si>
    <t xml:space="preserve">Дмитренко Алексей </t>
  </si>
  <si>
    <t xml:space="preserve">Казакулов Денис </t>
  </si>
  <si>
    <t xml:space="preserve">Козлов Даниил </t>
  </si>
  <si>
    <t xml:space="preserve">Кочура Вероника </t>
  </si>
  <si>
    <t xml:space="preserve">Мишин Иван </t>
  </si>
  <si>
    <t xml:space="preserve">Нагорянский Валерий </t>
  </si>
  <si>
    <t xml:space="preserve">Новокщенов Александр </t>
  </si>
  <si>
    <t xml:space="preserve">Султанов Алексей </t>
  </si>
  <si>
    <t xml:space="preserve">Тавасиев Арсен </t>
  </si>
  <si>
    <t xml:space="preserve">Тимошенко Дарья </t>
  </si>
  <si>
    <t xml:space="preserve">Толстых Олег </t>
  </si>
  <si>
    <t xml:space="preserve">Фараджов Рамин </t>
  </si>
  <si>
    <t xml:space="preserve">Федорова Вероника </t>
  </si>
  <si>
    <t xml:space="preserve">Шандрыгина Антонина </t>
  </si>
  <si>
    <t xml:space="preserve">Швецова Валерия </t>
  </si>
  <si>
    <t>Щесняк Элина</t>
  </si>
  <si>
    <t xml:space="preserve">Юрлов Арсений </t>
  </si>
  <si>
    <t>Калинина Е.Ю.</t>
  </si>
  <si>
    <t>11 соц</t>
  </si>
  <si>
    <t xml:space="preserve">Волженина Е.В. </t>
  </si>
  <si>
    <t>10 соц</t>
  </si>
  <si>
    <t>Григорьева Елизавета</t>
  </si>
  <si>
    <t xml:space="preserve">Гуркова Маргарита </t>
  </si>
  <si>
    <t xml:space="preserve">Денисова Виолетта </t>
  </si>
  <si>
    <t xml:space="preserve">Дуба Эрик </t>
  </si>
  <si>
    <t xml:space="preserve">Егорова Дарья </t>
  </si>
  <si>
    <t xml:space="preserve">Елешаев Муслим </t>
  </si>
  <si>
    <t xml:space="preserve">Ивахненко Максим </t>
  </si>
  <si>
    <t xml:space="preserve">Казанина Варвара </t>
  </si>
  <si>
    <t xml:space="preserve">Казанцев Артём </t>
  </si>
  <si>
    <t xml:space="preserve">Козлова Лилия </t>
  </si>
  <si>
    <t xml:space="preserve">Комиссарова Полина </t>
  </si>
  <si>
    <t xml:space="preserve">Короткова Алина </t>
  </si>
  <si>
    <t xml:space="preserve">Кулинич Елизавета </t>
  </si>
  <si>
    <t xml:space="preserve">Лобанова Алиса </t>
  </si>
  <si>
    <t xml:space="preserve">Лукьяненко Виктор </t>
  </si>
  <si>
    <t xml:space="preserve">Лукьяненко Лилия </t>
  </si>
  <si>
    <t xml:space="preserve">Островский Артемий </t>
  </si>
  <si>
    <t xml:space="preserve">Пушкина Лилия </t>
  </si>
  <si>
    <t xml:space="preserve">Савкатова Самира </t>
  </si>
  <si>
    <t xml:space="preserve">Токсанбаева Гаухара </t>
  </si>
  <si>
    <t xml:space="preserve">Цильке Юрий </t>
  </si>
  <si>
    <t xml:space="preserve">Цыденова Дарима </t>
  </si>
  <si>
    <t xml:space="preserve">Ямкин Тихон </t>
  </si>
  <si>
    <t xml:space="preserve">Крысина Сюзанна </t>
  </si>
  <si>
    <t xml:space="preserve">Агаева Айсун </t>
  </si>
  <si>
    <t xml:space="preserve">Алексеева Яна </t>
  </si>
  <si>
    <t xml:space="preserve">Байкалова Олеся </t>
  </si>
  <si>
    <t xml:space="preserve">Бобков Дмитрий </t>
  </si>
  <si>
    <t xml:space="preserve">Богомолова Ольга </t>
  </si>
  <si>
    <t xml:space="preserve">Богунова Виринея </t>
  </si>
  <si>
    <t xml:space="preserve">Быкова Диана </t>
  </si>
  <si>
    <t xml:space="preserve">Власевская Карина </t>
  </si>
  <si>
    <t xml:space="preserve">Гаджиева Сюзанна </t>
  </si>
  <si>
    <t xml:space="preserve">Исакова Юлиана </t>
  </si>
  <si>
    <t xml:space="preserve">Иткинова Анастасия </t>
  </si>
  <si>
    <t xml:space="preserve">Клецко Полина </t>
  </si>
  <si>
    <t xml:space="preserve">Кузнецова Ульяна </t>
  </si>
  <si>
    <t xml:space="preserve">Леонова Анна </t>
  </si>
  <si>
    <t xml:space="preserve">Миранова Юлиана </t>
  </si>
  <si>
    <t xml:space="preserve">Набиева Эллада </t>
  </si>
  <si>
    <t xml:space="preserve">Некрасова Мария </t>
  </si>
  <si>
    <t xml:space="preserve">Поликарпова Дарья </t>
  </si>
  <si>
    <t xml:space="preserve">Скосарева Елизавета </t>
  </si>
  <si>
    <t>Черданцева Екатерина</t>
  </si>
  <si>
    <t xml:space="preserve">Шотт Вячеслав </t>
  </si>
  <si>
    <t xml:space="preserve">Якубовская Ксения </t>
  </si>
  <si>
    <t>Екимочев К.К.</t>
  </si>
  <si>
    <t>Екимочев К.К</t>
  </si>
  <si>
    <t>9а</t>
  </si>
  <si>
    <t>Хортиева А.К.</t>
  </si>
  <si>
    <t>9б</t>
  </si>
  <si>
    <t>Шугурова М.В.</t>
  </si>
  <si>
    <t>9в</t>
  </si>
  <si>
    <t>9г</t>
  </si>
  <si>
    <t>Екибаева М.Н.</t>
  </si>
  <si>
    <t>9д</t>
  </si>
  <si>
    <t>10 тех</t>
  </si>
  <si>
    <t>Иванова О.А.</t>
  </si>
  <si>
    <t>Казанцева Т.Л.</t>
  </si>
  <si>
    <t>10 ун</t>
  </si>
  <si>
    <t>11 ест</t>
  </si>
  <si>
    <t>Шуб С.А.</t>
  </si>
  <si>
    <t>11 тех</t>
  </si>
  <si>
    <t>Черемисина Л.А.</t>
  </si>
  <si>
    <t xml:space="preserve">Агапова Анастасия </t>
  </si>
  <si>
    <t xml:space="preserve">Алиева Луиза </t>
  </si>
  <si>
    <t xml:space="preserve">Бондаренко Алексей </t>
  </si>
  <si>
    <t xml:space="preserve">Джуманьязов Умит </t>
  </si>
  <si>
    <t xml:space="preserve">Дядищев Денис </t>
  </si>
  <si>
    <t xml:space="preserve">Зайнагетдинов Эльнар </t>
  </si>
  <si>
    <t xml:space="preserve">Звягинцева Полина </t>
  </si>
  <si>
    <t xml:space="preserve">Колодий Елизавета </t>
  </si>
  <si>
    <t xml:space="preserve">Леонова Алина </t>
  </si>
  <si>
    <t xml:space="preserve">Ложкин Данила </t>
  </si>
  <si>
    <t xml:space="preserve">Максимова Полина </t>
  </si>
  <si>
    <t xml:space="preserve">Мукаилова Алина </t>
  </si>
  <si>
    <t xml:space="preserve">Муштагова Фарида </t>
  </si>
  <si>
    <t xml:space="preserve">Непомнящая Анастасия </t>
  </si>
  <si>
    <t xml:space="preserve">Панов Матвей </t>
  </si>
  <si>
    <t xml:space="preserve">Пичугов Александр </t>
  </si>
  <si>
    <t xml:space="preserve">Селезнев Матвей </t>
  </si>
  <si>
    <t xml:space="preserve">Тришина София </t>
  </si>
  <si>
    <t xml:space="preserve">Тютюкова Анастасия </t>
  </si>
  <si>
    <t xml:space="preserve">Федоров Кирилл </t>
  </si>
  <si>
    <t xml:space="preserve">Шологон Антонина </t>
  </si>
  <si>
    <t xml:space="preserve">Шуб Ксения </t>
  </si>
  <si>
    <t xml:space="preserve">Абдулгазизов Константин </t>
  </si>
  <si>
    <t xml:space="preserve">Адымова Милана </t>
  </si>
  <si>
    <t xml:space="preserve">Банников Евгений </t>
  </si>
  <si>
    <t xml:space="preserve">Блискунова Полина </t>
  </si>
  <si>
    <t xml:space="preserve">Борш Миляна </t>
  </si>
  <si>
    <t>Гиздатуллин Никита</t>
  </si>
  <si>
    <t xml:space="preserve">Горбатов Кирилл </t>
  </si>
  <si>
    <t xml:space="preserve">Горячев Александр </t>
  </si>
  <si>
    <t>Ермензин Сергей</t>
  </si>
  <si>
    <t xml:space="preserve">Зарипов Даниил </t>
  </si>
  <si>
    <t xml:space="preserve">Канивец Екатерина </t>
  </si>
  <si>
    <t xml:space="preserve">Коновалова Мария </t>
  </si>
  <si>
    <t xml:space="preserve">Красноперова Карина </t>
  </si>
  <si>
    <t xml:space="preserve">Крючков Никита </t>
  </si>
  <si>
    <t xml:space="preserve">Лейченко Милена </t>
  </si>
  <si>
    <t xml:space="preserve">Нихоношин Евгений </t>
  </si>
  <si>
    <t xml:space="preserve">Повесина Александра </t>
  </si>
  <si>
    <t xml:space="preserve">Румянцева Анна </t>
  </si>
  <si>
    <t xml:space="preserve">Самойлова Виктория </t>
  </si>
  <si>
    <t xml:space="preserve">Тетерина Альга </t>
  </si>
  <si>
    <t xml:space="preserve">Шатохин Иван </t>
  </si>
  <si>
    <t xml:space="preserve">Анучин Егор </t>
  </si>
  <si>
    <t xml:space="preserve">Басова Виктория </t>
  </si>
  <si>
    <t xml:space="preserve">Бейсембаев Ерасыл </t>
  </si>
  <si>
    <t xml:space="preserve">Бергман Илья </t>
  </si>
  <si>
    <t xml:space="preserve">Вольф Андрей </t>
  </si>
  <si>
    <t xml:space="preserve">Глухова Злата </t>
  </si>
  <si>
    <t xml:space="preserve">Губин Владимир </t>
  </si>
  <si>
    <t xml:space="preserve">Гурбанов Айдын </t>
  </si>
  <si>
    <t xml:space="preserve">Донской Владислав </t>
  </si>
  <si>
    <t xml:space="preserve">Золотухин Илья </t>
  </si>
  <si>
    <t xml:space="preserve">Иванова Вита </t>
  </si>
  <si>
    <t xml:space="preserve">Казиахмедова Мислимат </t>
  </si>
  <si>
    <t xml:space="preserve">Капусто Роман </t>
  </si>
  <si>
    <t xml:space="preserve">Нагорный Данил </t>
  </si>
  <si>
    <t xml:space="preserve">Романюк Ярослав </t>
  </si>
  <si>
    <t xml:space="preserve">Рябенко Максим </t>
  </si>
  <si>
    <t xml:space="preserve">Солопова Ольга </t>
  </si>
  <si>
    <t xml:space="preserve">Султанов Вадим </t>
  </si>
  <si>
    <t>Сурук Вилана</t>
  </si>
  <si>
    <t xml:space="preserve">Терехова Полина </t>
  </si>
  <si>
    <t>Шевченко Алексей</t>
  </si>
  <si>
    <t xml:space="preserve">Шевчук Иван </t>
  </si>
  <si>
    <t>Абакумова Дарья</t>
  </si>
  <si>
    <t xml:space="preserve">Алеева Милена </t>
  </si>
  <si>
    <t xml:space="preserve">Гадзаонов Давид </t>
  </si>
  <si>
    <t xml:space="preserve">Гайдасев Максим </t>
  </si>
  <si>
    <t xml:space="preserve">Ганбаров Афиг </t>
  </si>
  <si>
    <t xml:space="preserve">Ганихин Илья </t>
  </si>
  <si>
    <t xml:space="preserve">Гараева Динара </t>
  </si>
  <si>
    <t xml:space="preserve">Григорьев Кирилл </t>
  </si>
  <si>
    <t>Дерин Никита</t>
  </si>
  <si>
    <t xml:space="preserve">Елманбетова Эмина </t>
  </si>
  <si>
    <t xml:space="preserve">Ишметов Санжар </t>
  </si>
  <si>
    <t>Катков Кирилл</t>
  </si>
  <si>
    <t xml:space="preserve">Маслова Екатерина </t>
  </si>
  <si>
    <t xml:space="preserve">Матьянов Артём </t>
  </si>
  <si>
    <t xml:space="preserve">Миранова Надежда </t>
  </si>
  <si>
    <t xml:space="preserve">Новосад Светлана </t>
  </si>
  <si>
    <t xml:space="preserve">Окружкова Вероника </t>
  </si>
  <si>
    <t xml:space="preserve">Солодянникова Дарья </t>
  </si>
  <si>
    <t xml:space="preserve">Чабанюк Юлия </t>
  </si>
  <si>
    <t xml:space="preserve">Сыч Валерия </t>
  </si>
  <si>
    <t>Орлов Роман</t>
  </si>
  <si>
    <t xml:space="preserve">Шадт Михаил </t>
  </si>
  <si>
    <t xml:space="preserve">Антонов Михаил </t>
  </si>
  <si>
    <t xml:space="preserve">Байназаров Артур </t>
  </si>
  <si>
    <t xml:space="preserve">Бахтеева Дарья </t>
  </si>
  <si>
    <t xml:space="preserve">Булега Карина </t>
  </si>
  <si>
    <t xml:space="preserve">Горбатенко Никита </t>
  </si>
  <si>
    <t xml:space="preserve">Гречко Александр </t>
  </si>
  <si>
    <t xml:space="preserve">Иксанова Алина </t>
  </si>
  <si>
    <t xml:space="preserve">Кашинский Олег </t>
  </si>
  <si>
    <t xml:space="preserve">Каширина Татьяна </t>
  </si>
  <si>
    <t>Кильпяков Александр</t>
  </si>
  <si>
    <t xml:space="preserve">Коньшин Дмитрий </t>
  </si>
  <si>
    <t>Крыса Артём</t>
  </si>
  <si>
    <t xml:space="preserve">Кузлякина Снежана </t>
  </si>
  <si>
    <t>Мацкевич Дмитрий</t>
  </si>
  <si>
    <t xml:space="preserve">Назаренко Федор </t>
  </si>
  <si>
    <t xml:space="preserve">Прокофьев Алексей </t>
  </si>
  <si>
    <t xml:space="preserve">Ракитин Вячеслав </t>
  </si>
  <si>
    <t xml:space="preserve">Суслонов Александр </t>
  </si>
  <si>
    <t xml:space="preserve">Тарасенко Артем </t>
  </si>
  <si>
    <t xml:space="preserve">Хивинова Ирина </t>
  </si>
  <si>
    <t xml:space="preserve">Хортиева Арина </t>
  </si>
  <si>
    <t xml:space="preserve">Шамов Владислав </t>
  </si>
  <si>
    <t xml:space="preserve">Белякова Олеся </t>
  </si>
  <si>
    <t xml:space="preserve">Бусурина Дарья </t>
  </si>
  <si>
    <t xml:space="preserve">Волченко Матвей </t>
  </si>
  <si>
    <t xml:space="preserve">Гейбатова Рагсана </t>
  </si>
  <si>
    <t>Жингель Артём</t>
  </si>
  <si>
    <t xml:space="preserve">Карасева Арина </t>
  </si>
  <si>
    <t xml:space="preserve">Киньябулатов Данияр </t>
  </si>
  <si>
    <t xml:space="preserve">Кульчманова Адеми </t>
  </si>
  <si>
    <t xml:space="preserve">Лобанов Алексей </t>
  </si>
  <si>
    <t xml:space="preserve">Локтионов Никита </t>
  </si>
  <si>
    <t xml:space="preserve">Маграмов Максим </t>
  </si>
  <si>
    <t xml:space="preserve">Мажитов Вадим </t>
  </si>
  <si>
    <t xml:space="preserve">Мухамеджанов Тимур </t>
  </si>
  <si>
    <t xml:space="preserve">Саховский Илья </t>
  </si>
  <si>
    <t xml:space="preserve">Славкин Никита </t>
  </si>
  <si>
    <t xml:space="preserve">Соловьев Роман </t>
  </si>
  <si>
    <t xml:space="preserve">Старкова Кристина </t>
  </si>
  <si>
    <t xml:space="preserve">Тихомиров Владислав </t>
  </si>
  <si>
    <t xml:space="preserve">Уралбаев Амир </t>
  </si>
  <si>
    <t xml:space="preserve">Фараджов Эмиль </t>
  </si>
  <si>
    <t xml:space="preserve">Цаллаев Эрнест </t>
  </si>
  <si>
    <t xml:space="preserve">Чибизов Данила </t>
  </si>
  <si>
    <t>Антонова Анна</t>
  </si>
  <si>
    <t xml:space="preserve">Арыштаев Владимир </t>
  </si>
  <si>
    <t xml:space="preserve">Башкирцев Кирилл </t>
  </si>
  <si>
    <t xml:space="preserve">Булавин Александр </t>
  </si>
  <si>
    <t xml:space="preserve">Воробьева Виктория </t>
  </si>
  <si>
    <t xml:space="preserve">Голоскокова Эмма </t>
  </si>
  <si>
    <t xml:space="preserve">Зозуля Елизавета </t>
  </si>
  <si>
    <t>Калмыкова Татьяна</t>
  </si>
  <si>
    <t>Карасева Кристина</t>
  </si>
  <si>
    <t xml:space="preserve">Картавых Максим </t>
  </si>
  <si>
    <t xml:space="preserve">Ковалева Виктория </t>
  </si>
  <si>
    <t xml:space="preserve">Крымская Екатерина </t>
  </si>
  <si>
    <t xml:space="preserve">Маначинова Лилия </t>
  </si>
  <si>
    <t>Нуралиева Алина</t>
  </si>
  <si>
    <t xml:space="preserve">Одякова Мария </t>
  </si>
  <si>
    <t xml:space="preserve">Полищук Ксения </t>
  </si>
  <si>
    <t xml:space="preserve">Рахимова Диана </t>
  </si>
  <si>
    <t xml:space="preserve">Романович Варвара </t>
  </si>
  <si>
    <t xml:space="preserve">Скрипко Богдана </t>
  </si>
  <si>
    <t xml:space="preserve">Шапорева Злата </t>
  </si>
  <si>
    <t xml:space="preserve">Шарапова Анжелика </t>
  </si>
  <si>
    <t>Шевченко Татьяна</t>
  </si>
  <si>
    <t xml:space="preserve">Эскина Дарья </t>
  </si>
  <si>
    <t xml:space="preserve">Абыев Сеймур </t>
  </si>
  <si>
    <t xml:space="preserve">Белоусов Григорий </t>
  </si>
  <si>
    <t xml:space="preserve">Вертепов Никита </t>
  </si>
  <si>
    <t xml:space="preserve">Гречко Мария </t>
  </si>
  <si>
    <t xml:space="preserve">Костенко Екатерина </t>
  </si>
  <si>
    <t xml:space="preserve">Маграмова Сабина </t>
  </si>
  <si>
    <t xml:space="preserve">Никматузянов Иван </t>
  </si>
  <si>
    <t xml:space="preserve">Николаева Екатерина </t>
  </si>
  <si>
    <t xml:space="preserve">Рудинская Кира </t>
  </si>
  <si>
    <t xml:space="preserve">Сиренко Владислав </t>
  </si>
  <si>
    <t xml:space="preserve">Тершина Алина </t>
  </si>
  <si>
    <t xml:space="preserve">Улукшонов Арсалан </t>
  </si>
  <si>
    <t xml:space="preserve">Чумаченко Милисса </t>
  </si>
  <si>
    <t xml:space="preserve">Шабло Николай </t>
  </si>
  <si>
    <t xml:space="preserve">Базелюк Даниил </t>
  </si>
  <si>
    <t>Белозёров Максим</t>
  </si>
  <si>
    <t xml:space="preserve">Бубнов Виктор </t>
  </si>
  <si>
    <t xml:space="preserve">Вологин Никита </t>
  </si>
  <si>
    <t xml:space="preserve">Дейнеко Егор </t>
  </si>
  <si>
    <t xml:space="preserve">Дзуцев Сармат </t>
  </si>
  <si>
    <t xml:space="preserve">Елесина Юлия </t>
  </si>
  <si>
    <t xml:space="preserve">Зайцев Егор </t>
  </si>
  <si>
    <t>Иванов Максим</t>
  </si>
  <si>
    <t xml:space="preserve">Ищук Михаил </t>
  </si>
  <si>
    <t xml:space="preserve">Коваленко Никита </t>
  </si>
  <si>
    <t>Колмаков Кирилл</t>
  </si>
  <si>
    <t xml:space="preserve">Котов Анатолий </t>
  </si>
  <si>
    <t>Кульбака Евгения</t>
  </si>
  <si>
    <t xml:space="preserve">Малыш Максим </t>
  </si>
  <si>
    <t xml:space="preserve">Прокопович Никита </t>
  </si>
  <si>
    <t xml:space="preserve">Садртдинов Тимирьян </t>
  </si>
  <si>
    <t xml:space="preserve">Утев Виталий </t>
  </si>
  <si>
    <t xml:space="preserve">Фоменко Артём </t>
  </si>
  <si>
    <t xml:space="preserve">Фомин Павел </t>
  </si>
  <si>
    <t xml:space="preserve">Доний Дарья </t>
  </si>
  <si>
    <t>МБОУ "СШ № 38"</t>
  </si>
  <si>
    <t>Ломова Виктория Ларионовна</t>
  </si>
  <si>
    <t xml:space="preserve">МУНИЦИПАЛЬНОЕ БЮДЖЕТНОЕ ОБЩЕОБРАЗОВАТЕЛЬНОЕ УЧРЕЖДЕНИЕ «СРЕДНЯЯ ШКОЛА № 38»
МУНИЦИПАЛЬНОГО ОБРАЗОВАНИЯ ГОРОД НОРИЛЬСК 663333, Красноярский край, г. Норильск, район Талнах, ул. Енисейская, 26, тел/факс(3919) 44-45-59 e-mail: moy38school@mail.ru   </t>
  </si>
  <si>
    <t>спец.гр</t>
  </si>
  <si>
    <t>спец. гр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</si>
</sst>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:ss.0;@"/>
    <numFmt numFmtId="174" formatCode="[h]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d\ mmm\ yy;@"/>
    <numFmt numFmtId="181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sz val="10"/>
      <color indexed="9"/>
      <name val="Arial Cyr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center" wrapText="1" shrinkToFit="1"/>
      <protection/>
    </xf>
    <xf numFmtId="1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1" xfId="0" applyFont="1" applyBorder="1" applyAlignment="1" applyProtection="1">
      <alignment horizontal="right" shrinkToFit="1"/>
      <protection/>
    </xf>
    <xf numFmtId="0" fontId="5" fillId="0" borderId="10" xfId="0" applyFont="1" applyBorder="1" applyAlignment="1" applyProtection="1">
      <alignment horizontal="center" wrapText="1"/>
      <protection locked="0"/>
    </xf>
    <xf numFmtId="174" fontId="6" fillId="0" borderId="13" xfId="0" applyNumberFormat="1" applyFont="1" applyBorder="1" applyAlignment="1" applyProtection="1">
      <alignment horizontal="right" wrapText="1"/>
      <protection/>
    </xf>
    <xf numFmtId="9" fontId="3" fillId="0" borderId="0" xfId="58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21" fontId="7" fillId="0" borderId="0" xfId="0" applyNumberFormat="1" applyFont="1" applyAlignment="1" applyProtection="1">
      <alignment wrapText="1"/>
      <protection/>
    </xf>
    <xf numFmtId="21" fontId="5" fillId="0" borderId="10" xfId="0" applyNumberFormat="1" applyFont="1" applyBorder="1" applyAlignment="1" applyProtection="1">
      <alignment horizontal="right" wrapText="1"/>
      <protection locked="0"/>
    </xf>
    <xf numFmtId="0" fontId="6" fillId="0" borderId="1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21" fontId="6" fillId="0" borderId="1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horizontal="right" vertical="center" wrapText="1"/>
      <protection/>
    </xf>
    <xf numFmtId="9" fontId="15" fillId="0" borderId="10" xfId="58" applyNumberFormat="1" applyFont="1" applyBorder="1" applyAlignment="1" applyProtection="1">
      <alignment horizontal="right" vertical="center" wrapText="1"/>
      <protection/>
    </xf>
    <xf numFmtId="21" fontId="15" fillId="0" borderId="10" xfId="58" applyNumberFormat="1" applyFont="1" applyBorder="1" applyAlignment="1" applyProtection="1">
      <alignment horizontal="right" vertical="center" wrapText="1"/>
      <protection/>
    </xf>
    <xf numFmtId="1" fontId="15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left"/>
      <protection/>
    </xf>
    <xf numFmtId="2" fontId="5" fillId="0" borderId="10" xfId="0" applyNumberFormat="1" applyFont="1" applyBorder="1" applyAlignment="1" applyProtection="1">
      <alignment horizontal="right" wrapText="1"/>
      <protection locked="0"/>
    </xf>
    <xf numFmtId="2" fontId="6" fillId="0" borderId="10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/>
      <protection/>
    </xf>
    <xf numFmtId="2" fontId="15" fillId="0" borderId="10" xfId="58" applyNumberFormat="1" applyFont="1" applyBorder="1" applyAlignment="1" applyProtection="1">
      <alignment horizontal="right" vertical="center" wrapText="1"/>
      <protection/>
    </xf>
    <xf numFmtId="2" fontId="15" fillId="32" borderId="10" xfId="58" applyNumberFormat="1" applyFont="1" applyFill="1" applyBorder="1" applyAlignment="1" applyProtection="1">
      <alignment horizontal="right" vertical="center" wrapText="1"/>
      <protection/>
    </xf>
    <xf numFmtId="1" fontId="15" fillId="32" borderId="10" xfId="0" applyNumberFormat="1" applyFont="1" applyFill="1" applyBorder="1" applyAlignment="1" applyProtection="1">
      <alignment horizontal="right" vertical="center" wrapText="1"/>
      <protection/>
    </xf>
    <xf numFmtId="1" fontId="17" fillId="32" borderId="17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right" vertical="center"/>
      <protection locked="0"/>
    </xf>
    <xf numFmtId="1" fontId="3" fillId="0" borderId="16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/>
      <protection/>
    </xf>
    <xf numFmtId="2" fontId="6" fillId="32" borderId="10" xfId="0" applyNumberFormat="1" applyFont="1" applyFill="1" applyBorder="1" applyAlignment="1" applyProtection="1">
      <alignment horizontal="right" wrapText="1"/>
      <protection/>
    </xf>
    <xf numFmtId="2" fontId="5" fillId="0" borderId="10" xfId="0" applyNumberFormat="1" applyFont="1" applyBorder="1" applyAlignment="1" applyProtection="1">
      <alignment/>
      <protection locked="0"/>
    </xf>
    <xf numFmtId="1" fontId="17" fillId="0" borderId="18" xfId="0" applyNumberFormat="1" applyFont="1" applyBorder="1" applyAlignment="1" applyProtection="1">
      <alignment wrapText="1"/>
      <protection/>
    </xf>
    <xf numFmtId="1" fontId="17" fillId="32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Border="1" applyAlignment="1" applyProtection="1">
      <alignment wrapText="1"/>
      <protection/>
    </xf>
    <xf numFmtId="1" fontId="17" fillId="0" borderId="21" xfId="0" applyNumberFormat="1" applyFont="1" applyBorder="1" applyAlignment="1" applyProtection="1">
      <alignment wrapText="1"/>
      <protection/>
    </xf>
    <xf numFmtId="1" fontId="17" fillId="0" borderId="22" xfId="0" applyNumberFormat="1" applyFont="1" applyBorder="1" applyAlignment="1" applyProtection="1">
      <alignment horizontal="center" wrapText="1"/>
      <protection/>
    </xf>
    <xf numFmtId="0" fontId="15" fillId="0" borderId="23" xfId="0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right" vertical="center"/>
      <protection locked="0"/>
    </xf>
    <xf numFmtId="1" fontId="15" fillId="32" borderId="12" xfId="0" applyNumberFormat="1" applyFont="1" applyFill="1" applyBorder="1" applyAlignment="1" applyProtection="1">
      <alignment horizontal="right" vertical="center" wrapText="1"/>
      <protection/>
    </xf>
    <xf numFmtId="9" fontId="15" fillId="0" borderId="12" xfId="58" applyNumberFormat="1" applyFont="1" applyBorder="1" applyAlignment="1" applyProtection="1">
      <alignment horizontal="right" vertical="center" wrapText="1"/>
      <protection/>
    </xf>
    <xf numFmtId="21" fontId="15" fillId="0" borderId="12" xfId="58" applyNumberFormat="1" applyFont="1" applyBorder="1" applyAlignment="1" applyProtection="1">
      <alignment horizontal="right" vertical="center" wrapText="1"/>
      <protection/>
    </xf>
    <xf numFmtId="1" fontId="15" fillId="0" borderId="12" xfId="58" applyNumberFormat="1" applyFont="1" applyBorder="1" applyAlignment="1" applyProtection="1">
      <alignment horizontal="right" vertical="center" wrapText="1"/>
      <protection/>
    </xf>
    <xf numFmtId="2" fontId="15" fillId="0" borderId="12" xfId="58" applyNumberFormat="1" applyFont="1" applyBorder="1" applyAlignment="1" applyProtection="1">
      <alignment horizontal="right" vertical="center" wrapText="1"/>
      <protection/>
    </xf>
    <xf numFmtId="0" fontId="17" fillId="0" borderId="22" xfId="0" applyFont="1" applyBorder="1" applyAlignment="1" applyProtection="1">
      <alignment horizontal="right" vertical="center" wrapText="1"/>
      <protection/>
    </xf>
    <xf numFmtId="1" fontId="17" fillId="0" borderId="22" xfId="0" applyNumberFormat="1" applyFont="1" applyBorder="1" applyAlignment="1" applyProtection="1">
      <alignment horizontal="right" vertical="center" wrapText="1"/>
      <protection/>
    </xf>
    <xf numFmtId="9" fontId="19" fillId="0" borderId="22" xfId="0" applyNumberFormat="1" applyFont="1" applyBorder="1" applyAlignment="1" applyProtection="1">
      <alignment horizontal="right" vertical="center" wrapText="1"/>
      <protection/>
    </xf>
    <xf numFmtId="174" fontId="19" fillId="32" borderId="22" xfId="0" applyNumberFormat="1" applyFont="1" applyFill="1" applyBorder="1" applyAlignment="1" applyProtection="1">
      <alignment horizontal="right" vertical="center" wrapText="1"/>
      <protection/>
    </xf>
    <xf numFmtId="1" fontId="17" fillId="32" borderId="22" xfId="0" applyNumberFormat="1" applyFont="1" applyFill="1" applyBorder="1" applyAlignment="1" applyProtection="1">
      <alignment horizontal="right" vertical="center" wrapText="1"/>
      <protection/>
    </xf>
    <xf numFmtId="2" fontId="19" fillId="32" borderId="22" xfId="58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right" wrapText="1"/>
      <protection locked="0"/>
    </xf>
    <xf numFmtId="181" fontId="6" fillId="0" borderId="13" xfId="0" applyNumberFormat="1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 vertical="center" shrinkToFi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 horizontal="left"/>
    </xf>
    <xf numFmtId="49" fontId="56" fillId="0" borderId="14" xfId="0" applyNumberFormat="1" applyFont="1" applyFill="1" applyBorder="1" applyAlignment="1">
      <alignment/>
    </xf>
    <xf numFmtId="49" fontId="56" fillId="0" borderId="14" xfId="0" applyNumberFormat="1" applyFont="1" applyBorder="1" applyAlignment="1">
      <alignment horizontal="left"/>
    </xf>
    <xf numFmtId="49" fontId="56" fillId="0" borderId="10" xfId="0" applyNumberFormat="1" applyFont="1" applyFill="1" applyBorder="1" applyAlignment="1">
      <alignment/>
    </xf>
    <xf numFmtId="0" fontId="56" fillId="0" borderId="14" xfId="0" applyFont="1" applyBorder="1" applyAlignment="1">
      <alignment/>
    </xf>
    <xf numFmtId="49" fontId="56" fillId="0" borderId="14" xfId="0" applyNumberFormat="1" applyFont="1" applyFill="1" applyBorder="1" applyAlignment="1">
      <alignment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left"/>
    </xf>
    <xf numFmtId="0" fontId="56" fillId="0" borderId="10" xfId="0" applyFont="1" applyBorder="1" applyAlignment="1">
      <alignment/>
    </xf>
    <xf numFmtId="49" fontId="56" fillId="0" borderId="10" xfId="0" applyNumberFormat="1" applyFont="1" applyFill="1" applyBorder="1" applyAlignment="1">
      <alignment horizontal="left"/>
    </xf>
    <xf numFmtId="49" fontId="56" fillId="0" borderId="10" xfId="0" applyNumberFormat="1" applyFont="1" applyBorder="1" applyAlignment="1">
      <alignment horizontal="left"/>
    </xf>
    <xf numFmtId="49" fontId="21" fillId="0" borderId="10" xfId="0" applyNumberFormat="1" applyFont="1" applyFill="1" applyBorder="1" applyAlignment="1">
      <alignment horizontal="left"/>
    </xf>
    <xf numFmtId="49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 horizontal="left"/>
    </xf>
    <xf numFmtId="1" fontId="5" fillId="0" borderId="11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 horizontal="right" wrapText="1"/>
      <protection locked="0"/>
    </xf>
    <xf numFmtId="0" fontId="5" fillId="0" borderId="11" xfId="0" applyFont="1" applyBorder="1" applyAlignment="1" applyProtection="1">
      <alignment/>
      <protection locked="0"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22" fillId="0" borderId="12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/>
      <protection/>
    </xf>
    <xf numFmtId="0" fontId="57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/>
    </xf>
    <xf numFmtId="0" fontId="23" fillId="0" borderId="10" xfId="0" applyNumberFormat="1" applyFont="1" applyFill="1" applyBorder="1" applyAlignment="1" applyProtection="1">
      <alignment horizontal="left"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57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6" fillId="0" borderId="14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 vertical="center" textRotation="90" wrapText="1" shrinkToFit="1"/>
      <protection/>
    </xf>
    <xf numFmtId="0" fontId="11" fillId="0" borderId="15" xfId="0" applyFont="1" applyBorder="1" applyAlignment="1" applyProtection="1">
      <alignment horizontal="center" vertical="center" textRotation="90" wrapText="1" shrinkToFit="1"/>
      <protection/>
    </xf>
    <xf numFmtId="0" fontId="11" fillId="0" borderId="26" xfId="0" applyFont="1" applyBorder="1" applyAlignment="1" applyProtection="1">
      <alignment horizontal="center" vertical="center" wrapText="1" shrinkToFit="1"/>
      <protection/>
    </xf>
    <xf numFmtId="0" fontId="11" fillId="0" borderId="26" xfId="0" applyFont="1" applyBorder="1" applyAlignment="1" applyProtection="1">
      <alignment horizontal="center" vertical="center" textRotation="90" wrapText="1" shrinkToFit="1"/>
      <protection/>
    </xf>
    <xf numFmtId="0" fontId="11" fillId="0" borderId="10" xfId="0" applyFont="1" applyBorder="1" applyAlignment="1" applyProtection="1">
      <alignment horizontal="center" vertical="center" textRotation="90" wrapText="1" shrinkToFit="1"/>
      <protection/>
    </xf>
    <xf numFmtId="0" fontId="7" fillId="0" borderId="1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wrapText="1"/>
      <protection/>
    </xf>
    <xf numFmtId="0" fontId="16" fillId="0" borderId="28" xfId="0" applyFont="1" applyBorder="1" applyAlignment="1" applyProtection="1">
      <alignment horizontal="center" wrapText="1"/>
      <protection/>
    </xf>
    <xf numFmtId="0" fontId="16" fillId="0" borderId="29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 wrapText="1" shrinkToFit="1"/>
      <protection/>
    </xf>
    <xf numFmtId="0" fontId="11" fillId="0" borderId="32" xfId="0" applyFont="1" applyBorder="1" applyAlignment="1" applyProtection="1">
      <alignment horizontal="center" vertical="center" wrapText="1" shrinkToFit="1"/>
      <protection/>
    </xf>
    <xf numFmtId="0" fontId="15" fillId="0" borderId="16" xfId="0" applyFont="1" applyBorder="1" applyAlignment="1" applyProtection="1">
      <alignment horizontal="left" wrapText="1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center" vertical="center" textRotation="90" wrapText="1" shrinkToFit="1"/>
      <protection/>
    </xf>
    <xf numFmtId="0" fontId="11" fillId="0" borderId="17" xfId="0" applyFont="1" applyBorder="1" applyAlignment="1" applyProtection="1">
      <alignment horizontal="center" vertical="center" textRotation="90" wrapText="1" shrinkToFit="1"/>
      <protection/>
    </xf>
    <xf numFmtId="0" fontId="1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56"/>
  <sheetViews>
    <sheetView view="pageBreakPreview" zoomScale="80" zoomScaleSheetLayoutView="80" zoomScalePageLayoutView="0" workbookViewId="0" topLeftCell="A16">
      <selection activeCell="P39" sqref="P39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26" t="s">
        <v>2</v>
      </c>
      <c r="K5" s="26"/>
      <c r="L5" s="26"/>
      <c r="M5" s="26"/>
      <c r="N5" s="26"/>
      <c r="O5" s="26"/>
      <c r="P5" s="26"/>
      <c r="Q5" s="26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68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70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70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22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11" t="s">
        <v>71</v>
      </c>
      <c r="C18" s="2" t="s">
        <v>93</v>
      </c>
      <c r="D18" s="2">
        <v>11</v>
      </c>
      <c r="E18" s="95">
        <v>0.003587962962962963</v>
      </c>
      <c r="F18" s="4">
        <v>15</v>
      </c>
      <c r="G18" s="59">
        <v>0</v>
      </c>
      <c r="H18" s="4"/>
      <c r="I18" s="5">
        <v>6</v>
      </c>
      <c r="J18" s="5">
        <v>29</v>
      </c>
      <c r="K18" s="4">
        <v>30</v>
      </c>
      <c r="L18" s="5">
        <v>44</v>
      </c>
      <c r="M18" s="4">
        <v>190</v>
      </c>
      <c r="N18" s="5">
        <v>30</v>
      </c>
      <c r="O18" s="4">
        <v>10</v>
      </c>
      <c r="P18" s="5">
        <v>32</v>
      </c>
      <c r="Q18" s="31">
        <f>(F18+H18+J18+L18+N18+P18)</f>
        <v>150</v>
      </c>
    </row>
    <row r="19" spans="1:17" ht="15">
      <c r="A19" s="68">
        <v>2</v>
      </c>
      <c r="B19" s="111" t="s">
        <v>72</v>
      </c>
      <c r="C19" s="2" t="s">
        <v>94</v>
      </c>
      <c r="D19" s="2">
        <v>12</v>
      </c>
      <c r="E19" s="95">
        <v>0.004525462962962963</v>
      </c>
      <c r="F19" s="6">
        <v>3</v>
      </c>
      <c r="G19" s="59"/>
      <c r="H19" s="6"/>
      <c r="I19" s="7">
        <v>20</v>
      </c>
      <c r="J19" s="7">
        <v>34</v>
      </c>
      <c r="K19" s="6">
        <v>26</v>
      </c>
      <c r="L19" s="7">
        <v>41</v>
      </c>
      <c r="M19" s="6">
        <v>155</v>
      </c>
      <c r="N19" s="7">
        <v>22</v>
      </c>
      <c r="O19" s="6">
        <v>10</v>
      </c>
      <c r="P19" s="7">
        <v>23</v>
      </c>
      <c r="Q19" s="31">
        <f aca="true" t="shared" si="0" ref="Q19:Q48">(F19+H19+J19+L19+N19+P19)</f>
        <v>123</v>
      </c>
    </row>
    <row r="20" spans="1:17" ht="15">
      <c r="A20" s="68">
        <v>3</v>
      </c>
      <c r="B20" s="111" t="s">
        <v>73</v>
      </c>
      <c r="C20" s="2" t="s">
        <v>93</v>
      </c>
      <c r="D20" s="2">
        <v>11</v>
      </c>
      <c r="E20" s="95">
        <v>0.003472222222222222</v>
      </c>
      <c r="F20" s="6">
        <v>17</v>
      </c>
      <c r="G20" s="59"/>
      <c r="H20" s="6"/>
      <c r="I20" s="7">
        <v>6</v>
      </c>
      <c r="J20" s="7">
        <v>29</v>
      </c>
      <c r="K20" s="6">
        <v>32</v>
      </c>
      <c r="L20" s="7">
        <v>50</v>
      </c>
      <c r="M20" s="6">
        <v>190</v>
      </c>
      <c r="N20" s="7">
        <v>30</v>
      </c>
      <c r="O20" s="6">
        <v>10</v>
      </c>
      <c r="P20" s="7">
        <v>32</v>
      </c>
      <c r="Q20" s="31">
        <f t="shared" si="0"/>
        <v>158</v>
      </c>
    </row>
    <row r="21" spans="1:17" ht="15">
      <c r="A21" s="68">
        <v>4</v>
      </c>
      <c r="B21" s="111" t="s">
        <v>74</v>
      </c>
      <c r="C21" s="2" t="s">
        <v>93</v>
      </c>
      <c r="D21" s="2">
        <v>11</v>
      </c>
      <c r="E21" s="95">
        <v>0.002546296296296296</v>
      </c>
      <c r="F21" s="6">
        <v>60</v>
      </c>
      <c r="G21" s="59"/>
      <c r="H21" s="6"/>
      <c r="I21" s="7">
        <v>25</v>
      </c>
      <c r="J21" s="7">
        <v>70</v>
      </c>
      <c r="K21" s="6">
        <v>30</v>
      </c>
      <c r="L21" s="7">
        <v>44</v>
      </c>
      <c r="M21" s="6">
        <v>200</v>
      </c>
      <c r="N21" s="7">
        <v>50</v>
      </c>
      <c r="O21" s="6">
        <v>15</v>
      </c>
      <c r="P21" s="7">
        <v>57</v>
      </c>
      <c r="Q21" s="31">
        <f t="shared" si="0"/>
        <v>281</v>
      </c>
    </row>
    <row r="22" spans="1:17" ht="15">
      <c r="A22" s="68">
        <v>5</v>
      </c>
      <c r="B22" s="111" t="s">
        <v>75</v>
      </c>
      <c r="C22" s="2" t="s">
        <v>94</v>
      </c>
      <c r="D22" s="2">
        <v>11</v>
      </c>
      <c r="E22" s="95">
        <v>0.0045370370370370365</v>
      </c>
      <c r="F22" s="6">
        <v>3</v>
      </c>
      <c r="G22" s="59"/>
      <c r="H22" s="6"/>
      <c r="I22" s="7">
        <v>1</v>
      </c>
      <c r="J22" s="7">
        <v>1</v>
      </c>
      <c r="K22" s="6">
        <v>24</v>
      </c>
      <c r="L22" s="7">
        <v>32</v>
      </c>
      <c r="M22" s="6">
        <v>177</v>
      </c>
      <c r="N22" s="7">
        <v>33</v>
      </c>
      <c r="O22" s="6">
        <v>17</v>
      </c>
      <c r="P22" s="7">
        <v>44</v>
      </c>
      <c r="Q22" s="31">
        <f t="shared" si="0"/>
        <v>113</v>
      </c>
    </row>
    <row r="23" spans="1:17" ht="15">
      <c r="A23" s="68">
        <v>6</v>
      </c>
      <c r="B23" s="111" t="s">
        <v>76</v>
      </c>
      <c r="C23" s="2" t="s">
        <v>93</v>
      </c>
      <c r="D23" s="2">
        <v>11</v>
      </c>
      <c r="E23" s="95">
        <v>0.004513888888888889</v>
      </c>
      <c r="F23" s="6">
        <v>4</v>
      </c>
      <c r="G23" s="59"/>
      <c r="H23" s="6"/>
      <c r="I23" s="7">
        <v>13</v>
      </c>
      <c r="J23" s="7">
        <v>20</v>
      </c>
      <c r="K23" s="6">
        <v>24</v>
      </c>
      <c r="L23" s="7">
        <v>42</v>
      </c>
      <c r="M23" s="6">
        <v>125</v>
      </c>
      <c r="N23" s="7">
        <v>7</v>
      </c>
      <c r="O23" s="6">
        <v>12</v>
      </c>
      <c r="P23" s="7">
        <v>13</v>
      </c>
      <c r="Q23" s="31">
        <f t="shared" si="0"/>
        <v>86</v>
      </c>
    </row>
    <row r="24" spans="1:17" ht="15">
      <c r="A24" s="68">
        <v>7</v>
      </c>
      <c r="B24" s="111" t="s">
        <v>77</v>
      </c>
      <c r="C24" s="2" t="s">
        <v>93</v>
      </c>
      <c r="D24" s="2">
        <v>11</v>
      </c>
      <c r="E24" s="95">
        <v>0.0037037037037037034</v>
      </c>
      <c r="F24" s="6">
        <v>12</v>
      </c>
      <c r="G24" s="59"/>
      <c r="H24" s="6"/>
      <c r="I24" s="7">
        <v>0</v>
      </c>
      <c r="J24" s="7">
        <v>0</v>
      </c>
      <c r="K24" s="6">
        <v>30</v>
      </c>
      <c r="L24" s="7">
        <v>44</v>
      </c>
      <c r="M24" s="6">
        <v>180</v>
      </c>
      <c r="N24" s="7">
        <v>25</v>
      </c>
      <c r="O24" s="6">
        <v>12</v>
      </c>
      <c r="P24" s="7">
        <v>38</v>
      </c>
      <c r="Q24" s="31">
        <f t="shared" si="0"/>
        <v>119</v>
      </c>
    </row>
    <row r="25" spans="1:17" ht="15">
      <c r="A25" s="68">
        <v>8</v>
      </c>
      <c r="B25" s="111" t="s">
        <v>78</v>
      </c>
      <c r="C25" s="2" t="s">
        <v>93</v>
      </c>
      <c r="D25" s="2">
        <v>11</v>
      </c>
      <c r="E25" s="95">
        <v>0.0035416666666666665</v>
      </c>
      <c r="F25" s="6">
        <v>25</v>
      </c>
      <c r="G25" s="59"/>
      <c r="H25" s="6"/>
      <c r="I25" s="7">
        <v>25</v>
      </c>
      <c r="J25" s="7">
        <v>44</v>
      </c>
      <c r="K25" s="6">
        <v>30</v>
      </c>
      <c r="L25" s="7">
        <v>54</v>
      </c>
      <c r="M25" s="6">
        <v>209</v>
      </c>
      <c r="N25" s="7">
        <v>54</v>
      </c>
      <c r="O25" s="6">
        <v>17</v>
      </c>
      <c r="P25" s="7">
        <v>44</v>
      </c>
      <c r="Q25" s="31">
        <f t="shared" si="0"/>
        <v>221</v>
      </c>
    </row>
    <row r="26" spans="1:17" ht="15">
      <c r="A26" s="68">
        <v>9</v>
      </c>
      <c r="B26" s="111" t="s">
        <v>79</v>
      </c>
      <c r="C26" s="2" t="s">
        <v>93</v>
      </c>
      <c r="D26" s="2">
        <v>11</v>
      </c>
      <c r="E26" s="95">
        <v>0.0038194444444444443</v>
      </c>
      <c r="F26" s="6">
        <v>17</v>
      </c>
      <c r="G26" s="59"/>
      <c r="H26" s="6"/>
      <c r="I26" s="7">
        <v>13</v>
      </c>
      <c r="J26" s="7">
        <v>14</v>
      </c>
      <c r="K26" s="6">
        <v>30</v>
      </c>
      <c r="L26" s="7">
        <v>54</v>
      </c>
      <c r="M26" s="6">
        <v>165</v>
      </c>
      <c r="N26" s="7">
        <v>23</v>
      </c>
      <c r="O26" s="6">
        <v>10</v>
      </c>
      <c r="P26" s="7">
        <v>23</v>
      </c>
      <c r="Q26" s="31">
        <f t="shared" si="0"/>
        <v>131</v>
      </c>
    </row>
    <row r="27" spans="1:17" ht="15">
      <c r="A27" s="68">
        <v>10</v>
      </c>
      <c r="B27" s="112" t="s">
        <v>80</v>
      </c>
      <c r="C27" s="2" t="s">
        <v>93</v>
      </c>
      <c r="D27" s="2">
        <v>11</v>
      </c>
      <c r="E27" s="95">
        <v>0.0038541666666666668</v>
      </c>
      <c r="F27" s="6">
        <v>9</v>
      </c>
      <c r="G27" s="59"/>
      <c r="H27" s="6"/>
      <c r="I27" s="7">
        <v>1</v>
      </c>
      <c r="J27" s="7">
        <v>13</v>
      </c>
      <c r="K27" s="6">
        <v>39</v>
      </c>
      <c r="L27" s="7">
        <v>64</v>
      </c>
      <c r="M27" s="6">
        <v>165</v>
      </c>
      <c r="N27" s="7">
        <v>16</v>
      </c>
      <c r="O27" s="6">
        <v>11</v>
      </c>
      <c r="P27" s="7">
        <v>35</v>
      </c>
      <c r="Q27" s="31">
        <f t="shared" si="0"/>
        <v>137</v>
      </c>
    </row>
    <row r="28" spans="1:17" ht="15">
      <c r="A28" s="68">
        <v>11</v>
      </c>
      <c r="B28" s="111" t="s">
        <v>81</v>
      </c>
      <c r="C28" s="2" t="s">
        <v>94</v>
      </c>
      <c r="D28" s="2">
        <v>11</v>
      </c>
      <c r="E28" s="95">
        <v>0.00400462962962963</v>
      </c>
      <c r="F28" s="6">
        <v>6</v>
      </c>
      <c r="G28" s="59"/>
      <c r="H28" s="6"/>
      <c r="I28" s="7">
        <v>0</v>
      </c>
      <c r="J28" s="7">
        <v>0</v>
      </c>
      <c r="K28" s="6">
        <v>30</v>
      </c>
      <c r="L28" s="7">
        <v>44</v>
      </c>
      <c r="M28" s="6">
        <v>150</v>
      </c>
      <c r="N28" s="7">
        <v>11</v>
      </c>
      <c r="O28" s="6">
        <v>4</v>
      </c>
      <c r="P28" s="7">
        <v>18</v>
      </c>
      <c r="Q28" s="31">
        <f t="shared" si="0"/>
        <v>79</v>
      </c>
    </row>
    <row r="29" spans="1:17" ht="15">
      <c r="A29" s="68">
        <v>12</v>
      </c>
      <c r="B29" s="111" t="s">
        <v>82</v>
      </c>
      <c r="C29" s="2" t="s">
        <v>94</v>
      </c>
      <c r="D29" s="2">
        <v>11</v>
      </c>
      <c r="E29" s="95">
        <v>0.004398148148148148</v>
      </c>
      <c r="F29" s="6">
        <v>6</v>
      </c>
      <c r="G29" s="59"/>
      <c r="H29" s="6"/>
      <c r="I29" s="7">
        <v>15</v>
      </c>
      <c r="J29" s="7">
        <v>24</v>
      </c>
      <c r="K29" s="6">
        <v>30</v>
      </c>
      <c r="L29" s="7">
        <v>54</v>
      </c>
      <c r="M29" s="6">
        <v>177</v>
      </c>
      <c r="N29" s="7">
        <v>33</v>
      </c>
      <c r="O29" s="6">
        <v>10</v>
      </c>
      <c r="P29" s="7">
        <v>23</v>
      </c>
      <c r="Q29" s="31">
        <f t="shared" si="0"/>
        <v>140</v>
      </c>
    </row>
    <row r="30" spans="1:17" ht="15">
      <c r="A30" s="68">
        <v>13</v>
      </c>
      <c r="B30" s="111" t="s">
        <v>83</v>
      </c>
      <c r="C30" s="2" t="s">
        <v>94</v>
      </c>
      <c r="D30" s="2">
        <v>11</v>
      </c>
      <c r="E30" s="95">
        <v>0.0034490740740740745</v>
      </c>
      <c r="F30" s="6">
        <v>18</v>
      </c>
      <c r="G30" s="59"/>
      <c r="H30" s="6"/>
      <c r="I30" s="7">
        <v>0</v>
      </c>
      <c r="J30" s="7">
        <v>0</v>
      </c>
      <c r="K30" s="6">
        <v>39</v>
      </c>
      <c r="L30" s="7">
        <v>64</v>
      </c>
      <c r="M30" s="6">
        <v>172</v>
      </c>
      <c r="N30" s="7">
        <v>21</v>
      </c>
      <c r="O30" s="6">
        <v>14</v>
      </c>
      <c r="P30" s="7">
        <v>46</v>
      </c>
      <c r="Q30" s="31">
        <f t="shared" si="0"/>
        <v>149</v>
      </c>
    </row>
    <row r="31" spans="1:17" ht="15">
      <c r="A31" s="69">
        <v>14</v>
      </c>
      <c r="B31" s="111" t="s">
        <v>84</v>
      </c>
      <c r="C31" s="2" t="s">
        <v>93</v>
      </c>
      <c r="D31" s="2">
        <v>11</v>
      </c>
      <c r="E31" s="95">
        <v>0.0043518518518518515</v>
      </c>
      <c r="F31" s="6">
        <v>6</v>
      </c>
      <c r="G31" s="59"/>
      <c r="H31" s="6"/>
      <c r="I31" s="7">
        <v>25</v>
      </c>
      <c r="J31" s="7">
        <v>44</v>
      </c>
      <c r="K31" s="6">
        <v>29</v>
      </c>
      <c r="L31" s="7">
        <v>52</v>
      </c>
      <c r="M31" s="6">
        <v>176</v>
      </c>
      <c r="N31" s="7">
        <v>33</v>
      </c>
      <c r="O31" s="6">
        <v>20</v>
      </c>
      <c r="P31" s="7">
        <v>52</v>
      </c>
      <c r="Q31" s="31">
        <f t="shared" si="0"/>
        <v>187</v>
      </c>
    </row>
    <row r="32" spans="1:17" ht="15">
      <c r="A32" s="69">
        <v>15</v>
      </c>
      <c r="B32" s="112" t="s">
        <v>85</v>
      </c>
      <c r="C32" s="2" t="s">
        <v>93</v>
      </c>
      <c r="D32" s="2">
        <v>11</v>
      </c>
      <c r="E32" s="95">
        <v>0.004513888888888889</v>
      </c>
      <c r="F32" s="6">
        <v>10</v>
      </c>
      <c r="G32" s="59"/>
      <c r="H32" s="6"/>
      <c r="I32" s="7">
        <v>0</v>
      </c>
      <c r="J32" s="7">
        <v>0</v>
      </c>
      <c r="K32" s="6">
        <v>32</v>
      </c>
      <c r="L32" s="7">
        <v>50</v>
      </c>
      <c r="M32" s="6">
        <v>164</v>
      </c>
      <c r="N32" s="7">
        <v>17</v>
      </c>
      <c r="O32" s="6">
        <v>5</v>
      </c>
      <c r="P32" s="7">
        <v>11</v>
      </c>
      <c r="Q32" s="31">
        <f t="shared" si="0"/>
        <v>88</v>
      </c>
    </row>
    <row r="33" spans="1:17" ht="15">
      <c r="A33" s="69">
        <v>16</v>
      </c>
      <c r="B33" s="111" t="s">
        <v>86</v>
      </c>
      <c r="C33" s="2" t="s">
        <v>94</v>
      </c>
      <c r="D33" s="2">
        <v>11</v>
      </c>
      <c r="E33" s="95">
        <v>0.004398148148148148</v>
      </c>
      <c r="F33" s="6">
        <v>10</v>
      </c>
      <c r="G33" s="59"/>
      <c r="H33" s="6"/>
      <c r="I33" s="7">
        <v>0</v>
      </c>
      <c r="J33" s="7">
        <v>0</v>
      </c>
      <c r="K33" s="6">
        <v>30</v>
      </c>
      <c r="L33" s="7">
        <v>44</v>
      </c>
      <c r="M33" s="6">
        <v>135</v>
      </c>
      <c r="N33" s="7">
        <v>6</v>
      </c>
      <c r="O33" s="6">
        <v>-15</v>
      </c>
      <c r="P33" s="7">
        <v>0</v>
      </c>
      <c r="Q33" s="31">
        <f t="shared" si="0"/>
        <v>60</v>
      </c>
    </row>
    <row r="34" spans="1:17" ht="15">
      <c r="A34" s="69">
        <v>17</v>
      </c>
      <c r="B34" s="111" t="s">
        <v>87</v>
      </c>
      <c r="C34" s="2" t="s">
        <v>94</v>
      </c>
      <c r="D34" s="2">
        <v>11</v>
      </c>
      <c r="E34" s="95">
        <v>0.0035416666666666665</v>
      </c>
      <c r="F34" s="6">
        <v>15</v>
      </c>
      <c r="G34" s="59"/>
      <c r="H34" s="6"/>
      <c r="I34" s="7">
        <v>0</v>
      </c>
      <c r="J34" s="7">
        <v>0</v>
      </c>
      <c r="K34" s="6">
        <v>35</v>
      </c>
      <c r="L34" s="7">
        <v>56</v>
      </c>
      <c r="M34" s="6">
        <v>184</v>
      </c>
      <c r="N34" s="7">
        <v>27</v>
      </c>
      <c r="O34" s="6">
        <v>4</v>
      </c>
      <c r="P34" s="7">
        <v>18</v>
      </c>
      <c r="Q34" s="31">
        <f t="shared" si="0"/>
        <v>116</v>
      </c>
    </row>
    <row r="35" spans="1:17" ht="15">
      <c r="A35" s="69">
        <v>18</v>
      </c>
      <c r="B35" s="111" t="s">
        <v>88</v>
      </c>
      <c r="C35" s="2" t="s">
        <v>94</v>
      </c>
      <c r="D35" s="2">
        <v>11</v>
      </c>
      <c r="E35" s="95">
        <v>0.004143518518518519</v>
      </c>
      <c r="F35" s="6">
        <v>10</v>
      </c>
      <c r="G35" s="59"/>
      <c r="H35" s="6"/>
      <c r="I35" s="7">
        <v>13</v>
      </c>
      <c r="J35" s="7">
        <v>14</v>
      </c>
      <c r="K35" s="6">
        <v>30</v>
      </c>
      <c r="L35" s="7">
        <v>54</v>
      </c>
      <c r="M35" s="6">
        <v>153</v>
      </c>
      <c r="N35" s="7">
        <v>21</v>
      </c>
      <c r="O35" s="6">
        <v>5</v>
      </c>
      <c r="P35" s="7">
        <v>11</v>
      </c>
      <c r="Q35" s="31">
        <f t="shared" si="0"/>
        <v>110</v>
      </c>
    </row>
    <row r="36" spans="1:17" ht="15">
      <c r="A36" s="69">
        <v>19</v>
      </c>
      <c r="B36" s="102" t="s">
        <v>89</v>
      </c>
      <c r="C36" s="2" t="s">
        <v>94</v>
      </c>
      <c r="D36" s="2">
        <v>11</v>
      </c>
      <c r="E36" s="95">
        <v>0.003900462962962963</v>
      </c>
      <c r="F36" s="6">
        <v>15</v>
      </c>
      <c r="G36" s="59"/>
      <c r="H36" s="6"/>
      <c r="I36" s="7">
        <v>0</v>
      </c>
      <c r="J36" s="7">
        <v>0</v>
      </c>
      <c r="K36" s="6">
        <v>30</v>
      </c>
      <c r="L36" s="7">
        <v>52</v>
      </c>
      <c r="M36" s="6">
        <v>174</v>
      </c>
      <c r="N36" s="7">
        <v>22</v>
      </c>
      <c r="O36" s="6">
        <v>17</v>
      </c>
      <c r="P36" s="7">
        <v>55</v>
      </c>
      <c r="Q36" s="31">
        <f t="shared" si="0"/>
        <v>144</v>
      </c>
    </row>
    <row r="37" spans="1:17" ht="15">
      <c r="A37" s="69">
        <v>20</v>
      </c>
      <c r="B37" s="111" t="s">
        <v>90</v>
      </c>
      <c r="C37" s="2" t="s">
        <v>94</v>
      </c>
      <c r="D37" s="2">
        <v>11</v>
      </c>
      <c r="E37" s="95">
        <v>0.004675925925925926</v>
      </c>
      <c r="F37" s="6">
        <v>0</v>
      </c>
      <c r="G37" s="59"/>
      <c r="H37" s="6"/>
      <c r="I37" s="7">
        <v>6</v>
      </c>
      <c r="J37" s="7">
        <v>29</v>
      </c>
      <c r="K37" s="6">
        <v>30</v>
      </c>
      <c r="L37" s="7">
        <v>44</v>
      </c>
      <c r="M37" s="6">
        <v>174</v>
      </c>
      <c r="N37" s="7">
        <v>22</v>
      </c>
      <c r="O37" s="6">
        <v>4</v>
      </c>
      <c r="P37" s="7">
        <v>18</v>
      </c>
      <c r="Q37" s="31">
        <f t="shared" si="0"/>
        <v>113</v>
      </c>
    </row>
    <row r="38" spans="1:17" ht="15">
      <c r="A38" s="69">
        <v>21</v>
      </c>
      <c r="B38" s="111" t="s">
        <v>91</v>
      </c>
      <c r="C38" s="2" t="s">
        <v>93</v>
      </c>
      <c r="D38" s="2">
        <v>11</v>
      </c>
      <c r="E38" s="95">
        <v>0.004016203703703703</v>
      </c>
      <c r="F38" s="6">
        <v>6</v>
      </c>
      <c r="G38" s="59"/>
      <c r="H38" s="6"/>
      <c r="I38" s="7">
        <v>0</v>
      </c>
      <c r="J38" s="7">
        <v>0</v>
      </c>
      <c r="K38" s="6">
        <v>32</v>
      </c>
      <c r="L38" s="7">
        <v>50</v>
      </c>
      <c r="M38" s="6">
        <v>175</v>
      </c>
      <c r="N38" s="7">
        <v>22</v>
      </c>
      <c r="O38" s="6">
        <v>4</v>
      </c>
      <c r="P38" s="7">
        <v>18</v>
      </c>
      <c r="Q38" s="31">
        <f t="shared" si="0"/>
        <v>96</v>
      </c>
    </row>
    <row r="39" spans="1:17" ht="15">
      <c r="A39" s="69">
        <v>22</v>
      </c>
      <c r="B39" s="111" t="s">
        <v>92</v>
      </c>
      <c r="C39" s="2" t="s">
        <v>94</v>
      </c>
      <c r="D39" s="22">
        <v>11</v>
      </c>
      <c r="E39" s="95">
        <v>0.004675925925925926</v>
      </c>
      <c r="F39" s="6">
        <v>0</v>
      </c>
      <c r="G39" s="59"/>
      <c r="H39" s="6"/>
      <c r="I39" s="7">
        <v>6</v>
      </c>
      <c r="J39" s="7">
        <v>29</v>
      </c>
      <c r="K39" s="6">
        <v>30</v>
      </c>
      <c r="L39" s="7">
        <v>44</v>
      </c>
      <c r="M39" s="6">
        <v>174</v>
      </c>
      <c r="N39" s="7">
        <v>22</v>
      </c>
      <c r="O39" s="6">
        <v>4</v>
      </c>
      <c r="P39" s="7">
        <v>18</v>
      </c>
      <c r="Q39" s="31">
        <f>(F39+H39+J39+L39+N39+P39)</f>
        <v>113</v>
      </c>
    </row>
    <row r="40" spans="1:17" ht="15">
      <c r="A40" s="69"/>
      <c r="B40" s="44"/>
      <c r="C40" s="2"/>
      <c r="D40" s="9"/>
      <c r="E40" s="41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/>
      <c r="B41" s="44"/>
      <c r="C41" s="2"/>
      <c r="D41" s="9"/>
      <c r="E41" s="41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41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41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41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41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41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41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23">
        <f>SUM(E18:E47)</f>
        <v>0.0881712962962963</v>
      </c>
      <c r="F48" s="17">
        <f aca="true" t="shared" si="1" ref="F48:P48">SUM(F18:F47)</f>
        <v>267</v>
      </c>
      <c r="G48" s="75">
        <f>SUM(G18:G47)</f>
        <v>0</v>
      </c>
      <c r="H48" s="17">
        <f>SUM(H18:H47)</f>
        <v>0</v>
      </c>
      <c r="I48" s="18">
        <f t="shared" si="1"/>
        <v>175</v>
      </c>
      <c r="J48" s="18">
        <f t="shared" si="1"/>
        <v>394</v>
      </c>
      <c r="K48" s="17">
        <f t="shared" si="1"/>
        <v>672</v>
      </c>
      <c r="L48" s="18">
        <f t="shared" si="1"/>
        <v>1077</v>
      </c>
      <c r="M48" s="17">
        <f>SUM(M19:M47)</f>
        <v>3574</v>
      </c>
      <c r="N48" s="18">
        <f t="shared" si="1"/>
        <v>547</v>
      </c>
      <c r="O48" s="17">
        <f t="shared" si="1"/>
        <v>200</v>
      </c>
      <c r="P48" s="18">
        <f t="shared" si="1"/>
        <v>629</v>
      </c>
      <c r="Q48" s="31">
        <f t="shared" si="0"/>
        <v>2914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0.004007786195286195</v>
      </c>
      <c r="F49" s="19">
        <f>SUM(F18:F47)/$F13</f>
        <v>12.136363636363637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7.954545454545454</v>
      </c>
      <c r="J49" s="19">
        <f t="shared" si="2"/>
        <v>17.90909090909091</v>
      </c>
      <c r="K49" s="19">
        <f t="shared" si="2"/>
        <v>30.545454545454547</v>
      </c>
      <c r="L49" s="19">
        <f t="shared" si="2"/>
        <v>48.95454545454545</v>
      </c>
      <c r="M49" s="19">
        <f>SUM(M19:M47)/$F13</f>
        <v>162.45454545454547</v>
      </c>
      <c r="N49" s="19">
        <f t="shared" si="2"/>
        <v>24.863636363636363</v>
      </c>
      <c r="O49" s="19">
        <f t="shared" si="2"/>
        <v>9.090909090909092</v>
      </c>
      <c r="P49" s="19">
        <f t="shared" si="2"/>
        <v>28.59090909090909</v>
      </c>
      <c r="Q49" s="19">
        <f>SUM(Q18:Q47)/$F13/6</f>
        <v>22.075757575757578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2">
    <mergeCell ref="A1:S1"/>
    <mergeCell ref="A2:S2"/>
    <mergeCell ref="A3:S3"/>
    <mergeCell ref="D6:F6"/>
    <mergeCell ref="P8:R8"/>
    <mergeCell ref="A15:A17"/>
    <mergeCell ref="B15:B17"/>
    <mergeCell ref="P12:R12"/>
    <mergeCell ref="J13:Q13"/>
    <mergeCell ref="E16:F16"/>
    <mergeCell ref="Q16:Q17"/>
    <mergeCell ref="E15:Q15"/>
    <mergeCell ref="C15:C17"/>
    <mergeCell ref="D15:D17"/>
    <mergeCell ref="P10:R10"/>
    <mergeCell ref="A12:F12"/>
    <mergeCell ref="A49:B49"/>
    <mergeCell ref="G16:H16"/>
    <mergeCell ref="I16:J16"/>
    <mergeCell ref="K16:L16"/>
    <mergeCell ref="M16:N16"/>
    <mergeCell ref="O16:P1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6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4218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297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298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70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0" t="s">
        <v>299</v>
      </c>
      <c r="C18" s="2" t="s">
        <v>94</v>
      </c>
      <c r="D18" s="2">
        <v>12</v>
      </c>
      <c r="E18" s="95">
        <v>0.005127314814814815</v>
      </c>
      <c r="F18" s="4">
        <v>0</v>
      </c>
      <c r="G18" s="59">
        <v>0</v>
      </c>
      <c r="H18" s="4"/>
      <c r="I18" s="5">
        <v>21</v>
      </c>
      <c r="J18" s="5">
        <v>36</v>
      </c>
      <c r="K18" s="4">
        <v>20</v>
      </c>
      <c r="L18" s="5">
        <v>29</v>
      </c>
      <c r="M18" s="4">
        <v>140</v>
      </c>
      <c r="N18" s="5">
        <v>15</v>
      </c>
      <c r="O18" s="4">
        <v>5</v>
      </c>
      <c r="P18" s="5">
        <v>11</v>
      </c>
      <c r="Q18" s="31">
        <f>(F18+H18+J18+L18+N18+P18)</f>
        <v>91</v>
      </c>
    </row>
    <row r="19" spans="1:17" ht="15">
      <c r="A19" s="68">
        <v>2</v>
      </c>
      <c r="B19" s="101" t="s">
        <v>300</v>
      </c>
      <c r="C19" s="2" t="s">
        <v>93</v>
      </c>
      <c r="D19" s="2">
        <v>12</v>
      </c>
      <c r="E19" s="95">
        <v>0.004872685185185186</v>
      </c>
      <c r="F19" s="6">
        <v>0</v>
      </c>
      <c r="G19" s="59"/>
      <c r="H19" s="6"/>
      <c r="I19" s="7">
        <v>10</v>
      </c>
      <c r="J19" s="7">
        <v>14</v>
      </c>
      <c r="K19" s="6">
        <v>17</v>
      </c>
      <c r="L19" s="7">
        <v>23</v>
      </c>
      <c r="M19" s="6">
        <v>130</v>
      </c>
      <c r="N19" s="7">
        <v>10</v>
      </c>
      <c r="O19" s="6">
        <v>8</v>
      </c>
      <c r="P19" s="7">
        <v>7</v>
      </c>
      <c r="Q19" s="31">
        <f aca="true" t="shared" si="0" ref="Q19:Q48">(F19+H19+J19+L19+N19+P19)</f>
        <v>54</v>
      </c>
    </row>
    <row r="20" spans="1:17" ht="15">
      <c r="A20" s="68">
        <v>3</v>
      </c>
      <c r="B20" s="100" t="s">
        <v>301</v>
      </c>
      <c r="C20" s="2" t="s">
        <v>94</v>
      </c>
      <c r="D20" s="2">
        <v>12</v>
      </c>
      <c r="E20" s="95">
        <v>0.004467592592592593</v>
      </c>
      <c r="F20" s="6">
        <v>0</v>
      </c>
      <c r="G20" s="59"/>
      <c r="H20" s="6"/>
      <c r="I20" s="7">
        <v>0</v>
      </c>
      <c r="J20" s="7">
        <v>0</v>
      </c>
      <c r="K20" s="6">
        <v>18</v>
      </c>
      <c r="L20" s="7">
        <v>20</v>
      </c>
      <c r="M20" s="6">
        <v>150</v>
      </c>
      <c r="N20" s="7">
        <v>11</v>
      </c>
      <c r="O20" s="6">
        <v>10</v>
      </c>
      <c r="P20" s="7">
        <v>32</v>
      </c>
      <c r="Q20" s="31">
        <f t="shared" si="0"/>
        <v>63</v>
      </c>
    </row>
    <row r="21" spans="1:17" ht="15">
      <c r="A21" s="68">
        <v>4</v>
      </c>
      <c r="B21" s="101" t="s">
        <v>302</v>
      </c>
      <c r="C21" s="2" t="s">
        <v>94</v>
      </c>
      <c r="D21" s="2">
        <v>12</v>
      </c>
      <c r="E21" s="95">
        <v>0.004224537037037037</v>
      </c>
      <c r="F21" s="6">
        <v>3</v>
      </c>
      <c r="G21" s="59"/>
      <c r="H21" s="6"/>
      <c r="I21" s="7">
        <v>0</v>
      </c>
      <c r="J21" s="7">
        <v>0</v>
      </c>
      <c r="K21" s="6">
        <v>17</v>
      </c>
      <c r="L21" s="7">
        <v>18</v>
      </c>
      <c r="M21" s="6">
        <v>155</v>
      </c>
      <c r="N21" s="7">
        <v>14</v>
      </c>
      <c r="O21" s="6">
        <v>0</v>
      </c>
      <c r="P21" s="7">
        <v>4</v>
      </c>
      <c r="Q21" s="31">
        <f t="shared" si="0"/>
        <v>39</v>
      </c>
    </row>
    <row r="22" spans="1:17" ht="15">
      <c r="A22" s="68">
        <v>5</v>
      </c>
      <c r="B22" s="100" t="s">
        <v>303</v>
      </c>
      <c r="C22" s="2" t="s">
        <v>93</v>
      </c>
      <c r="D22" s="2">
        <v>12</v>
      </c>
      <c r="E22" s="95">
        <v>0.004467592592592593</v>
      </c>
      <c r="F22" s="6">
        <v>4</v>
      </c>
      <c r="G22" s="59"/>
      <c r="H22" s="6"/>
      <c r="I22" s="7">
        <v>25</v>
      </c>
      <c r="J22" s="7">
        <v>44</v>
      </c>
      <c r="K22" s="6">
        <v>21</v>
      </c>
      <c r="L22" s="7">
        <v>31</v>
      </c>
      <c r="M22" s="6">
        <v>140</v>
      </c>
      <c r="N22" s="7">
        <v>15</v>
      </c>
      <c r="O22" s="6">
        <v>12</v>
      </c>
      <c r="P22" s="7">
        <v>29</v>
      </c>
      <c r="Q22" s="31">
        <f t="shared" si="0"/>
        <v>123</v>
      </c>
    </row>
    <row r="23" spans="1:17" ht="15">
      <c r="A23" s="68">
        <v>6</v>
      </c>
      <c r="B23" s="100" t="s">
        <v>304</v>
      </c>
      <c r="C23" s="2" t="s">
        <v>93</v>
      </c>
      <c r="D23" s="2">
        <v>12</v>
      </c>
      <c r="E23" s="95">
        <v>0.0034490740740740745</v>
      </c>
      <c r="F23" s="6">
        <v>18</v>
      </c>
      <c r="G23" s="59"/>
      <c r="H23" s="6"/>
      <c r="I23" s="7">
        <v>7</v>
      </c>
      <c r="J23" s="7">
        <v>33</v>
      </c>
      <c r="K23" s="6">
        <v>26</v>
      </c>
      <c r="L23" s="7">
        <v>36</v>
      </c>
      <c r="M23" s="6">
        <v>190</v>
      </c>
      <c r="N23" s="7">
        <v>30</v>
      </c>
      <c r="O23" s="6">
        <v>4</v>
      </c>
      <c r="P23" s="7">
        <v>18</v>
      </c>
      <c r="Q23" s="31">
        <f t="shared" si="0"/>
        <v>135</v>
      </c>
    </row>
    <row r="24" spans="1:17" ht="15">
      <c r="A24" s="68">
        <v>7</v>
      </c>
      <c r="B24" s="100" t="s">
        <v>305</v>
      </c>
      <c r="C24" s="2" t="s">
        <v>93</v>
      </c>
      <c r="D24" s="2">
        <v>12</v>
      </c>
      <c r="E24" s="95">
        <v>0.0036574074074074074</v>
      </c>
      <c r="F24" s="6">
        <v>13</v>
      </c>
      <c r="G24" s="59"/>
      <c r="H24" s="6"/>
      <c r="I24" s="7">
        <v>0</v>
      </c>
      <c r="J24" s="7">
        <v>0</v>
      </c>
      <c r="K24" s="6">
        <v>21</v>
      </c>
      <c r="L24" s="7">
        <v>26</v>
      </c>
      <c r="M24" s="6">
        <v>140</v>
      </c>
      <c r="N24" s="7">
        <v>8</v>
      </c>
      <c r="O24" s="6">
        <v>5</v>
      </c>
      <c r="P24" s="7">
        <v>20</v>
      </c>
      <c r="Q24" s="31">
        <f t="shared" si="0"/>
        <v>67</v>
      </c>
    </row>
    <row r="25" spans="1:17" ht="15">
      <c r="A25" s="68">
        <v>8</v>
      </c>
      <c r="B25" s="100" t="s">
        <v>306</v>
      </c>
      <c r="C25" s="2" t="s">
        <v>94</v>
      </c>
      <c r="D25" s="2">
        <v>12</v>
      </c>
      <c r="E25" s="95">
        <v>0.004525462962962963</v>
      </c>
      <c r="F25" s="6">
        <v>3</v>
      </c>
      <c r="G25" s="59"/>
      <c r="H25" s="6"/>
      <c r="I25" s="7">
        <v>20</v>
      </c>
      <c r="J25" s="7">
        <v>34</v>
      </c>
      <c r="K25" s="6">
        <v>26</v>
      </c>
      <c r="L25" s="7">
        <v>41</v>
      </c>
      <c r="M25" s="6">
        <v>156</v>
      </c>
      <c r="N25" s="7">
        <v>23</v>
      </c>
      <c r="O25" s="6">
        <v>11</v>
      </c>
      <c r="P25" s="7">
        <v>26</v>
      </c>
      <c r="Q25" s="31">
        <f t="shared" si="0"/>
        <v>127</v>
      </c>
    </row>
    <row r="26" spans="1:17" ht="15">
      <c r="A26" s="68">
        <v>9</v>
      </c>
      <c r="B26" s="100" t="s">
        <v>307</v>
      </c>
      <c r="C26" s="2" t="s">
        <v>94</v>
      </c>
      <c r="D26" s="2">
        <v>12</v>
      </c>
      <c r="E26" s="95">
        <v>0.004224537037037037</v>
      </c>
      <c r="F26" s="6">
        <v>3</v>
      </c>
      <c r="G26" s="59"/>
      <c r="H26" s="6"/>
      <c r="I26" s="7">
        <v>0</v>
      </c>
      <c r="J26" s="7">
        <v>0</v>
      </c>
      <c r="K26" s="6">
        <v>17</v>
      </c>
      <c r="L26" s="7">
        <v>18</v>
      </c>
      <c r="M26" s="6">
        <v>155</v>
      </c>
      <c r="N26" s="7">
        <v>14</v>
      </c>
      <c r="O26" s="6">
        <v>0</v>
      </c>
      <c r="P26" s="7">
        <v>10</v>
      </c>
      <c r="Q26" s="31">
        <f t="shared" si="0"/>
        <v>45</v>
      </c>
    </row>
    <row r="27" spans="1:17" ht="15">
      <c r="A27" s="68">
        <v>10</v>
      </c>
      <c r="B27" s="100" t="s">
        <v>308</v>
      </c>
      <c r="C27" s="2" t="s">
        <v>94</v>
      </c>
      <c r="D27" s="2">
        <v>12</v>
      </c>
      <c r="E27" s="95">
        <v>0.004432870370370371</v>
      </c>
      <c r="F27" s="6">
        <v>0</v>
      </c>
      <c r="G27" s="59"/>
      <c r="H27" s="6"/>
      <c r="I27" s="7">
        <v>0</v>
      </c>
      <c r="J27" s="7">
        <v>0</v>
      </c>
      <c r="K27" s="6">
        <v>20</v>
      </c>
      <c r="L27" s="7">
        <v>24</v>
      </c>
      <c r="M27" s="6">
        <v>160</v>
      </c>
      <c r="N27" s="7">
        <v>15</v>
      </c>
      <c r="O27" s="6">
        <v>9</v>
      </c>
      <c r="P27" s="7">
        <v>29</v>
      </c>
      <c r="Q27" s="31">
        <f t="shared" si="0"/>
        <v>68</v>
      </c>
    </row>
    <row r="28" spans="1:17" ht="15">
      <c r="A28" s="68">
        <v>11</v>
      </c>
      <c r="B28" s="100" t="s">
        <v>309</v>
      </c>
      <c r="C28" s="2" t="s">
        <v>94</v>
      </c>
      <c r="D28" s="2">
        <v>11</v>
      </c>
      <c r="E28" s="95">
        <v>0.004942129629629629</v>
      </c>
      <c r="F28" s="6">
        <v>0</v>
      </c>
      <c r="G28" s="59"/>
      <c r="H28" s="6"/>
      <c r="I28" s="7">
        <v>0</v>
      </c>
      <c r="J28" s="7">
        <v>0</v>
      </c>
      <c r="K28" s="6">
        <v>21</v>
      </c>
      <c r="L28" s="7">
        <v>26</v>
      </c>
      <c r="M28" s="6">
        <v>120</v>
      </c>
      <c r="N28" s="7">
        <v>1</v>
      </c>
      <c r="O28" s="6">
        <v>3</v>
      </c>
      <c r="P28" s="7">
        <v>16</v>
      </c>
      <c r="Q28" s="31">
        <f t="shared" si="0"/>
        <v>43</v>
      </c>
    </row>
    <row r="29" spans="1:17" ht="15">
      <c r="A29" s="68">
        <v>12</v>
      </c>
      <c r="B29" s="100" t="s">
        <v>310</v>
      </c>
      <c r="C29" s="2" t="s">
        <v>93</v>
      </c>
      <c r="D29" s="2">
        <v>12</v>
      </c>
      <c r="E29" s="95">
        <v>0.0038773148148148143</v>
      </c>
      <c r="F29" s="6">
        <v>9</v>
      </c>
      <c r="G29" s="59"/>
      <c r="H29" s="6"/>
      <c r="I29" s="7">
        <v>14</v>
      </c>
      <c r="J29" s="7">
        <v>60</v>
      </c>
      <c r="K29" s="6">
        <v>35</v>
      </c>
      <c r="L29" s="7">
        <v>56</v>
      </c>
      <c r="M29" s="6">
        <v>150</v>
      </c>
      <c r="N29" s="7">
        <v>11</v>
      </c>
      <c r="O29" s="6">
        <v>12</v>
      </c>
      <c r="P29" s="7">
        <v>38</v>
      </c>
      <c r="Q29" s="31">
        <f t="shared" si="0"/>
        <v>174</v>
      </c>
    </row>
    <row r="30" spans="1:17" ht="15">
      <c r="A30" s="68">
        <v>13</v>
      </c>
      <c r="B30" s="100" t="s">
        <v>311</v>
      </c>
      <c r="C30" s="2" t="s">
        <v>94</v>
      </c>
      <c r="D30" s="2">
        <v>12</v>
      </c>
      <c r="E30" s="95">
        <v>0.005335648148148148</v>
      </c>
      <c r="F30" s="6">
        <v>0</v>
      </c>
      <c r="G30" s="59"/>
      <c r="H30" s="6"/>
      <c r="I30" s="7">
        <v>0</v>
      </c>
      <c r="J30" s="7">
        <v>0</v>
      </c>
      <c r="K30" s="6">
        <v>20</v>
      </c>
      <c r="L30" s="7">
        <v>24</v>
      </c>
      <c r="M30" s="6">
        <v>130</v>
      </c>
      <c r="N30" s="7">
        <v>5</v>
      </c>
      <c r="O30" s="6">
        <v>0</v>
      </c>
      <c r="P30" s="7">
        <v>4</v>
      </c>
      <c r="Q30" s="31">
        <f t="shared" si="0"/>
        <v>33</v>
      </c>
    </row>
    <row r="31" spans="1:17" ht="15">
      <c r="A31" s="69">
        <v>14</v>
      </c>
      <c r="B31" s="100" t="s">
        <v>312</v>
      </c>
      <c r="C31" s="2" t="s">
        <v>93</v>
      </c>
      <c r="D31" s="2">
        <v>12</v>
      </c>
      <c r="E31" s="95">
        <v>0.004224537037037037</v>
      </c>
      <c r="F31" s="6">
        <v>3</v>
      </c>
      <c r="G31" s="59"/>
      <c r="H31" s="6"/>
      <c r="I31" s="7">
        <v>0</v>
      </c>
      <c r="J31" s="7">
        <v>0</v>
      </c>
      <c r="K31" s="6">
        <v>18</v>
      </c>
      <c r="L31" s="7">
        <v>20</v>
      </c>
      <c r="M31" s="6">
        <v>120</v>
      </c>
      <c r="N31" s="7">
        <v>1</v>
      </c>
      <c r="O31" s="6">
        <v>15</v>
      </c>
      <c r="P31" s="7">
        <v>50</v>
      </c>
      <c r="Q31" s="31">
        <f t="shared" si="0"/>
        <v>74</v>
      </c>
    </row>
    <row r="32" spans="1:17" ht="15">
      <c r="A32" s="69">
        <v>15</v>
      </c>
      <c r="B32" s="101" t="s">
        <v>313</v>
      </c>
      <c r="C32" s="2" t="s">
        <v>94</v>
      </c>
      <c r="D32" s="2">
        <v>12</v>
      </c>
      <c r="E32" s="95">
        <v>0.005358796296296296</v>
      </c>
      <c r="F32" s="6">
        <v>0</v>
      </c>
      <c r="G32" s="59"/>
      <c r="H32" s="6"/>
      <c r="I32" s="7">
        <v>6</v>
      </c>
      <c r="J32" s="7">
        <v>6</v>
      </c>
      <c r="K32" s="6">
        <v>16</v>
      </c>
      <c r="L32" s="7">
        <v>21</v>
      </c>
      <c r="M32" s="6">
        <v>130</v>
      </c>
      <c r="N32" s="7">
        <v>10</v>
      </c>
      <c r="O32" s="6">
        <v>10</v>
      </c>
      <c r="P32" s="7">
        <v>23</v>
      </c>
      <c r="Q32" s="31">
        <f t="shared" si="0"/>
        <v>60</v>
      </c>
    </row>
    <row r="33" spans="1:17" ht="15">
      <c r="A33" s="69">
        <v>16</v>
      </c>
      <c r="B33" s="100" t="s">
        <v>314</v>
      </c>
      <c r="C33" s="2" t="s">
        <v>94</v>
      </c>
      <c r="D33" s="2">
        <v>12</v>
      </c>
      <c r="E33" s="95">
        <v>0.003587962962962963</v>
      </c>
      <c r="F33" s="6">
        <v>15</v>
      </c>
      <c r="G33" s="59"/>
      <c r="H33" s="6"/>
      <c r="I33" s="7">
        <v>20</v>
      </c>
      <c r="J33" s="7">
        <v>67</v>
      </c>
      <c r="K33" s="6">
        <v>26</v>
      </c>
      <c r="L33" s="7">
        <v>36</v>
      </c>
      <c r="M33" s="6">
        <v>170</v>
      </c>
      <c r="N33" s="7">
        <v>20</v>
      </c>
      <c r="O33" s="6">
        <v>11</v>
      </c>
      <c r="P33" s="7">
        <v>35</v>
      </c>
      <c r="Q33" s="31">
        <f t="shared" si="0"/>
        <v>173</v>
      </c>
    </row>
    <row r="34" spans="1:17" ht="15">
      <c r="A34" s="69">
        <v>17</v>
      </c>
      <c r="B34" s="100" t="s">
        <v>315</v>
      </c>
      <c r="C34" s="2" t="s">
        <v>94</v>
      </c>
      <c r="D34" s="2">
        <v>12</v>
      </c>
      <c r="E34" s="95">
        <v>0.005451388888888888</v>
      </c>
      <c r="F34" s="6">
        <v>0</v>
      </c>
      <c r="G34" s="59"/>
      <c r="H34" s="6"/>
      <c r="I34" s="7">
        <v>0</v>
      </c>
      <c r="J34" s="7">
        <v>0</v>
      </c>
      <c r="K34" s="6">
        <v>20</v>
      </c>
      <c r="L34" s="7">
        <v>24</v>
      </c>
      <c r="M34" s="6">
        <v>140</v>
      </c>
      <c r="N34" s="7">
        <v>8</v>
      </c>
      <c r="O34" s="6">
        <v>16</v>
      </c>
      <c r="P34" s="7">
        <v>53</v>
      </c>
      <c r="Q34" s="31">
        <f t="shared" si="0"/>
        <v>85</v>
      </c>
    </row>
    <row r="35" spans="1:17" ht="15">
      <c r="A35" s="69">
        <v>18</v>
      </c>
      <c r="B35" s="101" t="s">
        <v>316</v>
      </c>
      <c r="C35" s="2" t="s">
        <v>93</v>
      </c>
      <c r="D35" s="2">
        <v>12</v>
      </c>
      <c r="E35" s="95">
        <v>0.0043287037037037035</v>
      </c>
      <c r="F35" s="6">
        <v>7</v>
      </c>
      <c r="G35" s="59"/>
      <c r="H35" s="6"/>
      <c r="I35" s="7">
        <v>10</v>
      </c>
      <c r="J35" s="7">
        <v>14</v>
      </c>
      <c r="K35" s="6">
        <v>19</v>
      </c>
      <c r="L35" s="7">
        <v>27</v>
      </c>
      <c r="M35" s="6">
        <v>110</v>
      </c>
      <c r="N35" s="7">
        <v>2</v>
      </c>
      <c r="O35" s="6">
        <v>-5</v>
      </c>
      <c r="P35" s="7">
        <v>0</v>
      </c>
      <c r="Q35" s="31">
        <f t="shared" si="0"/>
        <v>50</v>
      </c>
    </row>
    <row r="36" spans="1:17" ht="15">
      <c r="A36" s="69">
        <v>19</v>
      </c>
      <c r="B36" s="100" t="s">
        <v>317</v>
      </c>
      <c r="C36" s="2" t="s">
        <v>94</v>
      </c>
      <c r="D36" s="2">
        <v>12</v>
      </c>
      <c r="E36" s="95">
        <v>0.004837962962962963</v>
      </c>
      <c r="F36" s="6">
        <v>0</v>
      </c>
      <c r="G36" s="59"/>
      <c r="H36" s="6"/>
      <c r="I36" s="7">
        <v>0</v>
      </c>
      <c r="J36" s="7">
        <v>0</v>
      </c>
      <c r="K36" s="6">
        <v>28</v>
      </c>
      <c r="L36" s="7">
        <v>40</v>
      </c>
      <c r="M36" s="6">
        <v>140</v>
      </c>
      <c r="N36" s="7">
        <v>8</v>
      </c>
      <c r="O36" s="6">
        <v>5</v>
      </c>
      <c r="P36" s="7">
        <v>20</v>
      </c>
      <c r="Q36" s="31">
        <f t="shared" si="0"/>
        <v>68</v>
      </c>
    </row>
    <row r="37" spans="1:17" ht="15">
      <c r="A37" s="69">
        <v>20</v>
      </c>
      <c r="B37" s="100" t="s">
        <v>318</v>
      </c>
      <c r="C37" s="2" t="s">
        <v>93</v>
      </c>
      <c r="D37" s="2">
        <v>12</v>
      </c>
      <c r="E37" s="95">
        <v>0.0038773148148148143</v>
      </c>
      <c r="F37" s="6">
        <v>16</v>
      </c>
      <c r="G37" s="59"/>
      <c r="H37" s="6"/>
      <c r="I37" s="7">
        <v>10</v>
      </c>
      <c r="J37" s="7">
        <v>14</v>
      </c>
      <c r="K37" s="6">
        <v>20</v>
      </c>
      <c r="L37" s="7">
        <v>29</v>
      </c>
      <c r="M37" s="6">
        <v>155</v>
      </c>
      <c r="N37" s="7">
        <v>22</v>
      </c>
      <c r="O37" s="6">
        <v>16</v>
      </c>
      <c r="P37" s="7">
        <v>41</v>
      </c>
      <c r="Q37" s="31">
        <f t="shared" si="0"/>
        <v>122</v>
      </c>
    </row>
    <row r="38" spans="1:17" ht="15">
      <c r="A38" s="69">
        <v>21</v>
      </c>
      <c r="B38" s="101" t="s">
        <v>319</v>
      </c>
      <c r="C38" s="2" t="s">
        <v>93</v>
      </c>
      <c r="D38" s="2">
        <v>12</v>
      </c>
      <c r="E38" s="95">
        <v>0.0025925925925925925</v>
      </c>
      <c r="F38" s="6">
        <v>41</v>
      </c>
      <c r="G38" s="59"/>
      <c r="H38" s="6"/>
      <c r="I38" s="7">
        <v>6</v>
      </c>
      <c r="J38" s="7">
        <v>23</v>
      </c>
      <c r="K38" s="6">
        <v>33</v>
      </c>
      <c r="L38" s="7">
        <v>44</v>
      </c>
      <c r="M38" s="6">
        <v>220</v>
      </c>
      <c r="N38" s="7">
        <v>45</v>
      </c>
      <c r="O38" s="6">
        <v>5</v>
      </c>
      <c r="P38" s="7">
        <v>20</v>
      </c>
      <c r="Q38" s="31">
        <f t="shared" si="0"/>
        <v>173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0.09186342592592593</v>
      </c>
      <c r="F48" s="17">
        <f aca="true" t="shared" si="1" ref="F48:P48">SUM(F18:F47)</f>
        <v>135</v>
      </c>
      <c r="G48" s="60">
        <f t="shared" si="1"/>
        <v>0</v>
      </c>
      <c r="H48" s="17">
        <f>SUM(H18:H47)</f>
        <v>0</v>
      </c>
      <c r="I48" s="18">
        <f t="shared" si="1"/>
        <v>149</v>
      </c>
      <c r="J48" s="18">
        <f t="shared" si="1"/>
        <v>345</v>
      </c>
      <c r="K48" s="17">
        <f t="shared" si="1"/>
        <v>459</v>
      </c>
      <c r="L48" s="18">
        <f t="shared" si="1"/>
        <v>613</v>
      </c>
      <c r="M48" s="17">
        <f t="shared" si="1"/>
        <v>3101</v>
      </c>
      <c r="N48" s="18">
        <f t="shared" si="1"/>
        <v>288</v>
      </c>
      <c r="O48" s="17">
        <f t="shared" si="1"/>
        <v>152</v>
      </c>
      <c r="P48" s="18">
        <f t="shared" si="1"/>
        <v>486</v>
      </c>
      <c r="Q48" s="31">
        <f t="shared" si="0"/>
        <v>1867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0.004374448853615521</v>
      </c>
      <c r="F49" s="19">
        <f>SUM(F18:F47)/$F13</f>
        <v>6.428571428571429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7.095238095238095</v>
      </c>
      <c r="J49" s="19">
        <f t="shared" si="2"/>
        <v>16.428571428571427</v>
      </c>
      <c r="K49" s="19">
        <f t="shared" si="2"/>
        <v>21.857142857142858</v>
      </c>
      <c r="L49" s="19">
        <f t="shared" si="2"/>
        <v>29.19047619047619</v>
      </c>
      <c r="M49" s="19">
        <f t="shared" si="2"/>
        <v>147.66666666666666</v>
      </c>
      <c r="N49" s="19">
        <f t="shared" si="2"/>
        <v>13.714285714285714</v>
      </c>
      <c r="O49" s="19">
        <f t="shared" si="2"/>
        <v>7.238095238095238</v>
      </c>
      <c r="P49" s="19">
        <f t="shared" si="2"/>
        <v>23.142857142857142</v>
      </c>
      <c r="Q49" s="19">
        <f>SUM(Q18:Q47)/$F13/6</f>
        <v>14.817460317460316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49:B49"/>
    <mergeCell ref="G16:H16"/>
    <mergeCell ref="I16:J16"/>
    <mergeCell ref="K16:L16"/>
    <mergeCell ref="M16:N16"/>
    <mergeCell ref="O16:P16"/>
    <mergeCell ref="E16:F16"/>
    <mergeCell ref="Q16:Q17"/>
    <mergeCell ref="P10:R10"/>
    <mergeCell ref="A12:F12"/>
    <mergeCell ref="P12:R12"/>
    <mergeCell ref="J13:Q13"/>
    <mergeCell ref="A15:A17"/>
    <mergeCell ref="B15:B17"/>
    <mergeCell ref="C15:C17"/>
    <mergeCell ref="D15:D17"/>
    <mergeCell ref="E15:Q15"/>
    <mergeCell ref="A1:S1"/>
    <mergeCell ref="A2:S2"/>
    <mergeCell ref="A3:S3"/>
    <mergeCell ref="J5:Q5"/>
    <mergeCell ref="D6:F6"/>
    <mergeCell ref="P8:R8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6">
      <selection activeCell="P36" sqref="P36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4218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320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19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322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321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19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0" t="s">
        <v>323</v>
      </c>
      <c r="C18" s="2" t="s">
        <v>93</v>
      </c>
      <c r="D18" s="2">
        <v>12</v>
      </c>
      <c r="E18" s="95">
        <v>0.004502314814814815</v>
      </c>
      <c r="F18" s="4">
        <v>0</v>
      </c>
      <c r="G18" s="59">
        <v>0</v>
      </c>
      <c r="H18" s="4"/>
      <c r="I18" s="5">
        <v>0</v>
      </c>
      <c r="J18" s="5">
        <v>0</v>
      </c>
      <c r="K18" s="4">
        <v>21</v>
      </c>
      <c r="L18" s="5">
        <v>26</v>
      </c>
      <c r="M18" s="4">
        <v>127</v>
      </c>
      <c r="N18" s="5">
        <v>4</v>
      </c>
      <c r="O18" s="4">
        <v>5</v>
      </c>
      <c r="P18" s="5">
        <v>20</v>
      </c>
      <c r="Q18" s="31">
        <f>(F18+H18+J18+L18+N18+P18)</f>
        <v>50</v>
      </c>
    </row>
    <row r="19" spans="1:17" ht="15">
      <c r="A19" s="68">
        <v>2</v>
      </c>
      <c r="B19" s="100" t="s">
        <v>324</v>
      </c>
      <c r="C19" s="2" t="s">
        <v>94</v>
      </c>
      <c r="D19" s="2">
        <v>12</v>
      </c>
      <c r="E19" s="95">
        <v>0.004513888888888889</v>
      </c>
      <c r="F19" s="6">
        <v>12</v>
      </c>
      <c r="G19" s="59"/>
      <c r="H19" s="6"/>
      <c r="I19" s="7">
        <v>4</v>
      </c>
      <c r="J19" s="7">
        <v>4</v>
      </c>
      <c r="K19" s="6">
        <v>28</v>
      </c>
      <c r="L19" s="7">
        <v>65</v>
      </c>
      <c r="M19" s="6">
        <v>140</v>
      </c>
      <c r="N19" s="7">
        <v>15</v>
      </c>
      <c r="O19" s="6">
        <v>16</v>
      </c>
      <c r="P19" s="7">
        <v>41</v>
      </c>
      <c r="Q19" s="31">
        <f aca="true" t="shared" si="0" ref="Q19:Q48">(F19+H19+J19+L19+N19+P19)</f>
        <v>137</v>
      </c>
    </row>
    <row r="20" spans="1:17" ht="15">
      <c r="A20" s="68">
        <v>3</v>
      </c>
      <c r="B20" s="100" t="s">
        <v>325</v>
      </c>
      <c r="C20" s="2" t="s">
        <v>93</v>
      </c>
      <c r="D20" s="2">
        <v>12</v>
      </c>
      <c r="E20" s="95">
        <v>0.0032291666666666666</v>
      </c>
      <c r="F20" s="6">
        <v>24</v>
      </c>
      <c r="G20" s="59"/>
      <c r="H20" s="6"/>
      <c r="I20" s="7">
        <v>3</v>
      </c>
      <c r="J20" s="7">
        <v>17</v>
      </c>
      <c r="K20" s="6">
        <v>34</v>
      </c>
      <c r="L20" s="7">
        <v>54</v>
      </c>
      <c r="M20" s="6">
        <v>183</v>
      </c>
      <c r="N20" s="7">
        <v>26</v>
      </c>
      <c r="O20" s="6">
        <v>12</v>
      </c>
      <c r="P20" s="7">
        <v>3</v>
      </c>
      <c r="Q20" s="31">
        <f t="shared" si="0"/>
        <v>124</v>
      </c>
    </row>
    <row r="21" spans="1:17" ht="15">
      <c r="A21" s="68">
        <v>4</v>
      </c>
      <c r="B21" s="100" t="s">
        <v>326</v>
      </c>
      <c r="C21" s="2" t="s">
        <v>94</v>
      </c>
      <c r="D21" s="2">
        <v>12</v>
      </c>
      <c r="E21" s="95">
        <v>0.003321759259259259</v>
      </c>
      <c r="F21" s="6">
        <v>31</v>
      </c>
      <c r="G21" s="59"/>
      <c r="H21" s="6"/>
      <c r="I21" s="7">
        <v>26</v>
      </c>
      <c r="J21" s="7">
        <v>46</v>
      </c>
      <c r="K21" s="6">
        <v>41</v>
      </c>
      <c r="L21" s="7">
        <v>70</v>
      </c>
      <c r="M21" s="6">
        <v>180</v>
      </c>
      <c r="N21" s="7">
        <v>35</v>
      </c>
      <c r="O21" s="6">
        <v>12</v>
      </c>
      <c r="P21" s="7">
        <v>29</v>
      </c>
      <c r="Q21" s="31">
        <f t="shared" si="0"/>
        <v>211</v>
      </c>
    </row>
    <row r="22" spans="1:17" ht="15">
      <c r="A22" s="68">
        <v>5</v>
      </c>
      <c r="B22" s="100" t="s">
        <v>327</v>
      </c>
      <c r="C22" s="2" t="s">
        <v>94</v>
      </c>
      <c r="D22" s="2">
        <v>12</v>
      </c>
      <c r="E22" s="95">
        <v>0.004513888888888889</v>
      </c>
      <c r="F22" s="6">
        <v>0</v>
      </c>
      <c r="G22" s="59"/>
      <c r="H22" s="6"/>
      <c r="I22" s="7">
        <v>20</v>
      </c>
      <c r="J22" s="7">
        <v>34</v>
      </c>
      <c r="K22" s="6">
        <v>17</v>
      </c>
      <c r="L22" s="7">
        <v>28</v>
      </c>
      <c r="M22" s="6">
        <v>135</v>
      </c>
      <c r="N22" s="7">
        <v>12</v>
      </c>
      <c r="O22" s="6">
        <v>5</v>
      </c>
      <c r="P22" s="7">
        <v>11</v>
      </c>
      <c r="Q22" s="31">
        <f t="shared" si="0"/>
        <v>85</v>
      </c>
    </row>
    <row r="23" spans="1:17" ht="15">
      <c r="A23" s="68">
        <v>6</v>
      </c>
      <c r="B23" s="100" t="s">
        <v>328</v>
      </c>
      <c r="C23" s="2" t="s">
        <v>93</v>
      </c>
      <c r="D23" s="2">
        <v>12</v>
      </c>
      <c r="E23" s="95">
        <v>0.004733796296296296</v>
      </c>
      <c r="F23" s="6">
        <v>0</v>
      </c>
      <c r="G23" s="59"/>
      <c r="H23" s="6"/>
      <c r="I23" s="7">
        <v>26</v>
      </c>
      <c r="J23" s="7">
        <v>6</v>
      </c>
      <c r="K23" s="6">
        <v>41</v>
      </c>
      <c r="L23" s="7">
        <v>70</v>
      </c>
      <c r="M23" s="6">
        <v>156</v>
      </c>
      <c r="N23" s="7">
        <v>23</v>
      </c>
      <c r="O23" s="6">
        <v>12</v>
      </c>
      <c r="P23" s="7">
        <v>29</v>
      </c>
      <c r="Q23" s="31">
        <f t="shared" si="0"/>
        <v>128</v>
      </c>
    </row>
    <row r="24" spans="1:17" ht="15">
      <c r="A24" s="68">
        <v>7</v>
      </c>
      <c r="B24" s="100" t="s">
        <v>329</v>
      </c>
      <c r="C24" s="2" t="s">
        <v>93</v>
      </c>
      <c r="D24" s="2">
        <v>12</v>
      </c>
      <c r="E24" s="95">
        <v>0.004513888888888889</v>
      </c>
      <c r="F24" s="6">
        <v>0</v>
      </c>
      <c r="G24" s="59"/>
      <c r="H24" s="6"/>
      <c r="I24" s="7">
        <v>3</v>
      </c>
      <c r="J24" s="7">
        <v>3</v>
      </c>
      <c r="K24" s="6">
        <v>24</v>
      </c>
      <c r="L24" s="7">
        <v>42</v>
      </c>
      <c r="M24" s="6">
        <v>132</v>
      </c>
      <c r="N24" s="7">
        <v>11</v>
      </c>
      <c r="O24" s="6">
        <v>17</v>
      </c>
      <c r="P24" s="7">
        <v>44</v>
      </c>
      <c r="Q24" s="31">
        <f t="shared" si="0"/>
        <v>100</v>
      </c>
    </row>
    <row r="25" spans="1:17" ht="15">
      <c r="A25" s="68">
        <v>8</v>
      </c>
      <c r="B25" s="100" t="s">
        <v>330</v>
      </c>
      <c r="C25" s="2" t="s">
        <v>93</v>
      </c>
      <c r="D25" s="2">
        <v>12</v>
      </c>
      <c r="E25" s="95">
        <v>0.0032407407407407406</v>
      </c>
      <c r="F25" s="6">
        <v>33</v>
      </c>
      <c r="G25" s="59"/>
      <c r="H25" s="6"/>
      <c r="I25" s="7">
        <v>37</v>
      </c>
      <c r="J25" s="7">
        <v>66</v>
      </c>
      <c r="K25" s="6">
        <v>29</v>
      </c>
      <c r="L25" s="7">
        <v>50</v>
      </c>
      <c r="M25" s="6">
        <v>177</v>
      </c>
      <c r="N25" s="7">
        <v>33</v>
      </c>
      <c r="O25" s="6">
        <v>20</v>
      </c>
      <c r="P25" s="7">
        <v>52</v>
      </c>
      <c r="Q25" s="31">
        <f t="shared" si="0"/>
        <v>234</v>
      </c>
    </row>
    <row r="26" spans="1:17" ht="15">
      <c r="A26" s="68">
        <v>9</v>
      </c>
      <c r="B26" s="100" t="s">
        <v>331</v>
      </c>
      <c r="C26" s="2" t="s">
        <v>94</v>
      </c>
      <c r="D26" s="2">
        <v>12</v>
      </c>
      <c r="E26" s="95">
        <v>0.003321759259259259</v>
      </c>
      <c r="F26" s="6">
        <v>21</v>
      </c>
      <c r="G26" s="59"/>
      <c r="H26" s="6"/>
      <c r="I26" s="7">
        <v>5</v>
      </c>
      <c r="J26" s="7">
        <v>25</v>
      </c>
      <c r="K26" s="6">
        <v>24</v>
      </c>
      <c r="L26" s="7">
        <v>32</v>
      </c>
      <c r="M26" s="6">
        <v>159</v>
      </c>
      <c r="N26" s="7">
        <v>14</v>
      </c>
      <c r="O26" s="6">
        <v>4</v>
      </c>
      <c r="P26" s="7">
        <v>18</v>
      </c>
      <c r="Q26" s="31">
        <f t="shared" si="0"/>
        <v>110</v>
      </c>
    </row>
    <row r="27" spans="1:17" ht="15">
      <c r="A27" s="68">
        <v>10</v>
      </c>
      <c r="B27" s="100" t="s">
        <v>332</v>
      </c>
      <c r="C27" s="2" t="s">
        <v>94</v>
      </c>
      <c r="D27" s="2">
        <v>12</v>
      </c>
      <c r="E27" s="95">
        <v>0.004224537037037037</v>
      </c>
      <c r="F27" s="6">
        <v>9</v>
      </c>
      <c r="G27" s="59"/>
      <c r="H27" s="6"/>
      <c r="I27" s="7">
        <v>4</v>
      </c>
      <c r="J27" s="7">
        <v>4</v>
      </c>
      <c r="K27" s="6">
        <v>25</v>
      </c>
      <c r="L27" s="7">
        <v>39</v>
      </c>
      <c r="M27" s="6">
        <v>160</v>
      </c>
      <c r="N27" s="7">
        <v>25</v>
      </c>
      <c r="O27" s="6">
        <v>0</v>
      </c>
      <c r="P27" s="7">
        <v>4</v>
      </c>
      <c r="Q27" s="31">
        <f t="shared" si="0"/>
        <v>81</v>
      </c>
    </row>
    <row r="28" spans="1:17" ht="15">
      <c r="A28" s="68">
        <v>11</v>
      </c>
      <c r="B28" s="100" t="s">
        <v>333</v>
      </c>
      <c r="C28" s="2" t="s">
        <v>93</v>
      </c>
      <c r="D28" s="2">
        <v>12</v>
      </c>
      <c r="E28" s="95">
        <v>0.004432870370370371</v>
      </c>
      <c r="F28" s="6">
        <v>5</v>
      </c>
      <c r="G28" s="59"/>
      <c r="H28" s="6"/>
      <c r="I28" s="7">
        <v>6</v>
      </c>
      <c r="J28" s="7">
        <v>29</v>
      </c>
      <c r="K28" s="6">
        <v>25</v>
      </c>
      <c r="L28" s="7">
        <v>34</v>
      </c>
      <c r="M28" s="6">
        <v>145</v>
      </c>
      <c r="N28" s="7">
        <v>10</v>
      </c>
      <c r="O28" s="6">
        <v>10</v>
      </c>
      <c r="P28" s="7">
        <v>32</v>
      </c>
      <c r="Q28" s="31">
        <f t="shared" si="0"/>
        <v>110</v>
      </c>
    </row>
    <row r="29" spans="1:17" ht="15">
      <c r="A29" s="68">
        <v>12</v>
      </c>
      <c r="B29" s="100" t="s">
        <v>334</v>
      </c>
      <c r="C29" s="2" t="s">
        <v>93</v>
      </c>
      <c r="D29" s="2">
        <v>12</v>
      </c>
      <c r="E29" s="95">
        <v>0.004942129629629629</v>
      </c>
      <c r="F29" s="6">
        <v>0</v>
      </c>
      <c r="G29" s="59"/>
      <c r="H29" s="6"/>
      <c r="I29" s="7">
        <v>6</v>
      </c>
      <c r="J29" s="7">
        <v>29</v>
      </c>
      <c r="K29" s="6">
        <v>42</v>
      </c>
      <c r="L29" s="7">
        <v>68</v>
      </c>
      <c r="M29" s="6">
        <v>164</v>
      </c>
      <c r="N29" s="7">
        <v>17</v>
      </c>
      <c r="O29" s="6">
        <v>0</v>
      </c>
      <c r="P29" s="7">
        <v>10</v>
      </c>
      <c r="Q29" s="31">
        <f t="shared" si="0"/>
        <v>124</v>
      </c>
    </row>
    <row r="30" spans="1:17" ht="15">
      <c r="A30" s="68">
        <v>13</v>
      </c>
      <c r="B30" s="100" t="s">
        <v>335</v>
      </c>
      <c r="C30" s="2" t="s">
        <v>94</v>
      </c>
      <c r="D30" s="2">
        <v>12</v>
      </c>
      <c r="E30" s="95">
        <v>0.0038773148148148143</v>
      </c>
      <c r="F30" s="6">
        <v>9</v>
      </c>
      <c r="G30" s="59"/>
      <c r="H30" s="6"/>
      <c r="I30" s="7">
        <v>15</v>
      </c>
      <c r="J30" s="7">
        <v>24</v>
      </c>
      <c r="K30" s="6">
        <v>24</v>
      </c>
      <c r="L30" s="7">
        <v>37</v>
      </c>
      <c r="M30" s="6">
        <v>135</v>
      </c>
      <c r="N30" s="7">
        <v>12</v>
      </c>
      <c r="O30" s="6">
        <v>0</v>
      </c>
      <c r="P30" s="7">
        <v>4</v>
      </c>
      <c r="Q30" s="31">
        <f t="shared" si="0"/>
        <v>86</v>
      </c>
    </row>
    <row r="31" spans="1:17" ht="15">
      <c r="A31" s="69">
        <v>14</v>
      </c>
      <c r="B31" s="100" t="s">
        <v>336</v>
      </c>
      <c r="C31" s="2" t="s">
        <v>94</v>
      </c>
      <c r="D31" s="2">
        <v>12</v>
      </c>
      <c r="E31" s="95">
        <v>0.005335648148148148</v>
      </c>
      <c r="F31" s="6">
        <v>0</v>
      </c>
      <c r="G31" s="59"/>
      <c r="H31" s="6"/>
      <c r="I31" s="7">
        <v>10</v>
      </c>
      <c r="J31" s="7">
        <v>14</v>
      </c>
      <c r="K31" s="6">
        <v>18</v>
      </c>
      <c r="L31" s="7">
        <v>25</v>
      </c>
      <c r="M31" s="6">
        <v>130</v>
      </c>
      <c r="N31" s="7">
        <v>10</v>
      </c>
      <c r="O31" s="6">
        <v>9</v>
      </c>
      <c r="P31" s="7">
        <v>20</v>
      </c>
      <c r="Q31" s="31">
        <f t="shared" si="0"/>
        <v>69</v>
      </c>
    </row>
    <row r="32" spans="1:17" ht="15">
      <c r="A32" s="69">
        <v>15</v>
      </c>
      <c r="B32" s="100" t="s">
        <v>337</v>
      </c>
      <c r="C32" s="2" t="s">
        <v>94</v>
      </c>
      <c r="D32" s="2">
        <v>12</v>
      </c>
      <c r="E32" s="95">
        <v>0.004224537037037037</v>
      </c>
      <c r="F32" s="6">
        <v>3</v>
      </c>
      <c r="G32" s="59"/>
      <c r="H32" s="6"/>
      <c r="I32" s="7">
        <v>12</v>
      </c>
      <c r="J32" s="7">
        <v>18</v>
      </c>
      <c r="K32" s="6">
        <v>29</v>
      </c>
      <c r="L32" s="7">
        <v>50</v>
      </c>
      <c r="M32" s="6">
        <v>160</v>
      </c>
      <c r="N32" s="7">
        <v>25</v>
      </c>
      <c r="O32" s="6">
        <v>8</v>
      </c>
      <c r="P32" s="7">
        <v>17</v>
      </c>
      <c r="Q32" s="31">
        <f t="shared" si="0"/>
        <v>113</v>
      </c>
    </row>
    <row r="33" spans="1:17" ht="15">
      <c r="A33" s="69">
        <v>16</v>
      </c>
      <c r="B33" s="100" t="s">
        <v>338</v>
      </c>
      <c r="C33" s="2" t="s">
        <v>94</v>
      </c>
      <c r="D33" s="2">
        <v>12</v>
      </c>
      <c r="E33" s="95">
        <v>0.005358796296296296</v>
      </c>
      <c r="F33" s="6">
        <v>0</v>
      </c>
      <c r="G33" s="59"/>
      <c r="H33" s="6"/>
      <c r="I33" s="7">
        <v>0</v>
      </c>
      <c r="J33" s="7">
        <v>0</v>
      </c>
      <c r="K33" s="6">
        <v>18</v>
      </c>
      <c r="L33" s="7">
        <v>20</v>
      </c>
      <c r="M33" s="6">
        <v>130</v>
      </c>
      <c r="N33" s="7">
        <v>5</v>
      </c>
      <c r="O33" s="6">
        <v>0</v>
      </c>
      <c r="P33" s="7">
        <v>10</v>
      </c>
      <c r="Q33" s="31">
        <f t="shared" si="0"/>
        <v>35</v>
      </c>
    </row>
    <row r="34" spans="1:17" ht="15">
      <c r="A34" s="69">
        <v>17</v>
      </c>
      <c r="B34" s="100" t="s">
        <v>339</v>
      </c>
      <c r="C34" s="2" t="s">
        <v>93</v>
      </c>
      <c r="D34" s="2">
        <v>12</v>
      </c>
      <c r="E34" s="95">
        <v>0.0042824074074074075</v>
      </c>
      <c r="F34" s="6">
        <v>2</v>
      </c>
      <c r="G34" s="59"/>
      <c r="H34" s="6"/>
      <c r="I34" s="7">
        <v>14</v>
      </c>
      <c r="J34" s="7">
        <v>22</v>
      </c>
      <c r="K34" s="6">
        <v>22</v>
      </c>
      <c r="L34" s="7">
        <v>33</v>
      </c>
      <c r="M34" s="6">
        <v>140</v>
      </c>
      <c r="N34" s="7">
        <v>15</v>
      </c>
      <c r="O34" s="6">
        <v>6</v>
      </c>
      <c r="P34" s="7">
        <v>13</v>
      </c>
      <c r="Q34" s="31">
        <f t="shared" si="0"/>
        <v>85</v>
      </c>
    </row>
    <row r="35" spans="1:17" ht="15">
      <c r="A35" s="69">
        <v>18</v>
      </c>
      <c r="B35" s="100" t="s">
        <v>340</v>
      </c>
      <c r="C35" s="2" t="s">
        <v>94</v>
      </c>
      <c r="D35" s="2">
        <v>12</v>
      </c>
      <c r="E35" s="95">
        <v>0.005451388888888888</v>
      </c>
      <c r="F35" s="6">
        <v>0</v>
      </c>
      <c r="G35" s="59"/>
      <c r="H35" s="6"/>
      <c r="I35" s="7">
        <v>20</v>
      </c>
      <c r="J35" s="7">
        <v>34</v>
      </c>
      <c r="K35" s="6">
        <v>24</v>
      </c>
      <c r="L35" s="7">
        <v>37</v>
      </c>
      <c r="M35" s="6">
        <v>165</v>
      </c>
      <c r="N35" s="7">
        <v>26</v>
      </c>
      <c r="O35" s="6">
        <v>15</v>
      </c>
      <c r="P35" s="7">
        <v>38</v>
      </c>
      <c r="Q35" s="31">
        <f t="shared" si="0"/>
        <v>135</v>
      </c>
    </row>
    <row r="36" spans="1:17" ht="15">
      <c r="A36" s="69">
        <v>19</v>
      </c>
      <c r="B36" s="101" t="s">
        <v>341</v>
      </c>
      <c r="C36" s="2" t="s">
        <v>93</v>
      </c>
      <c r="D36" s="2">
        <v>12</v>
      </c>
      <c r="E36" s="95">
        <v>0.0043287037037037035</v>
      </c>
      <c r="F36" s="6">
        <v>1</v>
      </c>
      <c r="G36" s="59"/>
      <c r="H36" s="6"/>
      <c r="I36" s="7">
        <v>5</v>
      </c>
      <c r="J36" s="7">
        <v>25</v>
      </c>
      <c r="K36" s="6">
        <v>47</v>
      </c>
      <c r="L36" s="7">
        <v>70</v>
      </c>
      <c r="M36" s="6">
        <v>165</v>
      </c>
      <c r="N36" s="7">
        <v>17</v>
      </c>
      <c r="O36" s="6">
        <v>5</v>
      </c>
      <c r="P36" s="7">
        <v>20</v>
      </c>
      <c r="Q36" s="31">
        <f t="shared" si="0"/>
        <v>133</v>
      </c>
    </row>
    <row r="37" spans="1:17" ht="15">
      <c r="A37" s="69">
        <v>20</v>
      </c>
      <c r="B37" s="44"/>
      <c r="C37" s="2"/>
      <c r="D37" s="2"/>
      <c r="E37" s="95"/>
      <c r="F37" s="6"/>
      <c r="G37" s="59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ht="15">
      <c r="A38" s="69">
        <v>21</v>
      </c>
      <c r="B38" s="44"/>
      <c r="C38" s="2"/>
      <c r="D38" s="2"/>
      <c r="E38" s="95"/>
      <c r="F38" s="6"/>
      <c r="G38" s="59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0.08234953703703704</v>
      </c>
      <c r="F48" s="17">
        <f aca="true" t="shared" si="1" ref="F48:P48">SUM(F18:F47)</f>
        <v>150</v>
      </c>
      <c r="G48" s="60">
        <f t="shared" si="1"/>
        <v>0</v>
      </c>
      <c r="H48" s="17">
        <f>SUM(H18:H47)</f>
        <v>0</v>
      </c>
      <c r="I48" s="18">
        <f t="shared" si="1"/>
        <v>216</v>
      </c>
      <c r="J48" s="18">
        <f t="shared" si="1"/>
        <v>400</v>
      </c>
      <c r="K48" s="17">
        <f t="shared" si="1"/>
        <v>533</v>
      </c>
      <c r="L48" s="18">
        <f t="shared" si="1"/>
        <v>850</v>
      </c>
      <c r="M48" s="17">
        <f t="shared" si="1"/>
        <v>2883</v>
      </c>
      <c r="N48" s="18">
        <f t="shared" si="1"/>
        <v>335</v>
      </c>
      <c r="O48" s="17">
        <f t="shared" si="1"/>
        <v>156</v>
      </c>
      <c r="P48" s="18">
        <f t="shared" si="1"/>
        <v>415</v>
      </c>
      <c r="Q48" s="31">
        <f t="shared" si="0"/>
        <v>2150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0.004334186159844055</v>
      </c>
      <c r="F49" s="19">
        <f>SUM(F18:F47)/$F13</f>
        <v>7.894736842105263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11.368421052631579</v>
      </c>
      <c r="J49" s="19">
        <f t="shared" si="2"/>
        <v>21.05263157894737</v>
      </c>
      <c r="K49" s="19">
        <f t="shared" si="2"/>
        <v>28.05263157894737</v>
      </c>
      <c r="L49" s="19">
        <f t="shared" si="2"/>
        <v>44.73684210526316</v>
      </c>
      <c r="M49" s="19">
        <f t="shared" si="2"/>
        <v>151.73684210526315</v>
      </c>
      <c r="N49" s="19">
        <f t="shared" si="2"/>
        <v>17.63157894736842</v>
      </c>
      <c r="O49" s="19">
        <f t="shared" si="2"/>
        <v>8.210526315789474</v>
      </c>
      <c r="P49" s="19">
        <f t="shared" si="2"/>
        <v>21.842105263157894</v>
      </c>
      <c r="Q49" s="19">
        <f>SUM(Q18:Q47)/$F13/6</f>
        <v>18.859649122807017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49:B49"/>
    <mergeCell ref="K16:L16"/>
    <mergeCell ref="M16:N16"/>
    <mergeCell ref="I16:J16"/>
    <mergeCell ref="A15:A17"/>
    <mergeCell ref="B15:B17"/>
    <mergeCell ref="C15:C17"/>
    <mergeCell ref="D15:D17"/>
    <mergeCell ref="E16:F16"/>
    <mergeCell ref="G16:H16"/>
    <mergeCell ref="A1:S1"/>
    <mergeCell ref="A2:S2"/>
    <mergeCell ref="A3:S3"/>
    <mergeCell ref="J5:Q5"/>
    <mergeCell ref="P8:R8"/>
    <mergeCell ref="P10:R10"/>
    <mergeCell ref="J13:Q13"/>
    <mergeCell ref="O16:P16"/>
    <mergeCell ref="Q16:Q17"/>
    <mergeCell ref="D6:F6"/>
    <mergeCell ref="A12:F12"/>
    <mergeCell ref="P12:R12"/>
    <mergeCell ref="E15:Q1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6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71093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342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343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321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2" t="s">
        <v>344</v>
      </c>
      <c r="C18" s="2" t="s">
        <v>93</v>
      </c>
      <c r="D18" s="2">
        <v>12</v>
      </c>
      <c r="E18" s="95">
        <v>0.005451388888888888</v>
      </c>
      <c r="F18" s="6">
        <v>0</v>
      </c>
      <c r="G18" s="59">
        <v>0</v>
      </c>
      <c r="H18" s="6"/>
      <c r="I18" s="7">
        <v>4</v>
      </c>
      <c r="J18" s="7">
        <v>21</v>
      </c>
      <c r="K18" s="6">
        <v>34</v>
      </c>
      <c r="L18" s="7">
        <v>54</v>
      </c>
      <c r="M18" s="6">
        <v>170</v>
      </c>
      <c r="N18" s="7">
        <v>20</v>
      </c>
      <c r="O18" s="6">
        <v>4</v>
      </c>
      <c r="P18" s="7">
        <v>18</v>
      </c>
      <c r="Q18" s="31">
        <f>(F18+H18+J18+L18+N18+P18)</f>
        <v>113</v>
      </c>
    </row>
    <row r="19" spans="1:17" ht="15">
      <c r="A19" s="68">
        <v>2</v>
      </c>
      <c r="B19" s="102" t="s">
        <v>345</v>
      </c>
      <c r="C19" s="2" t="s">
        <v>93</v>
      </c>
      <c r="D19" s="2">
        <v>12</v>
      </c>
      <c r="E19" s="95">
        <v>0.0030555555555555557</v>
      </c>
      <c r="F19" s="6">
        <v>39</v>
      </c>
      <c r="G19" s="59"/>
      <c r="H19" s="6"/>
      <c r="I19" s="7">
        <v>25</v>
      </c>
      <c r="J19" s="7">
        <v>44</v>
      </c>
      <c r="K19" s="6">
        <v>34</v>
      </c>
      <c r="L19" s="7">
        <v>60</v>
      </c>
      <c r="M19" s="6">
        <v>170</v>
      </c>
      <c r="N19" s="7">
        <v>30</v>
      </c>
      <c r="O19" s="6">
        <v>20</v>
      </c>
      <c r="P19" s="7">
        <v>52</v>
      </c>
      <c r="Q19" s="31">
        <f aca="true" t="shared" si="0" ref="Q19:Q48">(F19+H19+J19+L19+N19+P19)</f>
        <v>225</v>
      </c>
    </row>
    <row r="20" spans="1:17" ht="15">
      <c r="A20" s="68">
        <v>3</v>
      </c>
      <c r="B20" s="102" t="s">
        <v>346</v>
      </c>
      <c r="C20" s="2" t="s">
        <v>93</v>
      </c>
      <c r="D20" s="2">
        <v>12</v>
      </c>
      <c r="E20" s="95">
        <v>0.0032291666666666666</v>
      </c>
      <c r="F20" s="6">
        <v>34</v>
      </c>
      <c r="G20" s="59"/>
      <c r="H20" s="6"/>
      <c r="I20" s="7">
        <v>11</v>
      </c>
      <c r="J20" s="7">
        <v>50</v>
      </c>
      <c r="K20" s="6">
        <v>31</v>
      </c>
      <c r="L20" s="7">
        <v>54</v>
      </c>
      <c r="M20" s="6">
        <v>200</v>
      </c>
      <c r="N20" s="7">
        <v>35</v>
      </c>
      <c r="O20" s="6">
        <v>17</v>
      </c>
      <c r="P20" s="7">
        <v>55</v>
      </c>
      <c r="Q20" s="31">
        <f t="shared" si="0"/>
        <v>228</v>
      </c>
    </row>
    <row r="21" spans="1:17" ht="15">
      <c r="A21" s="68">
        <v>4</v>
      </c>
      <c r="B21" s="102" t="s">
        <v>347</v>
      </c>
      <c r="C21" s="2" t="s">
        <v>94</v>
      </c>
      <c r="D21" s="2">
        <v>12</v>
      </c>
      <c r="E21" s="95">
        <v>0.004872685185185186</v>
      </c>
      <c r="F21" s="6">
        <v>0</v>
      </c>
      <c r="G21" s="59"/>
      <c r="H21" s="6"/>
      <c r="I21" s="7">
        <v>0</v>
      </c>
      <c r="J21" s="7">
        <v>0</v>
      </c>
      <c r="K21" s="6">
        <v>30</v>
      </c>
      <c r="L21" s="7">
        <v>44</v>
      </c>
      <c r="M21" s="6">
        <v>120</v>
      </c>
      <c r="N21" s="7">
        <v>2</v>
      </c>
      <c r="O21" s="6">
        <v>0</v>
      </c>
      <c r="P21" s="7">
        <v>10</v>
      </c>
      <c r="Q21" s="31">
        <f t="shared" si="0"/>
        <v>56</v>
      </c>
    </row>
    <row r="22" spans="1:17" ht="15">
      <c r="A22" s="68">
        <v>5</v>
      </c>
      <c r="B22" s="102" t="s">
        <v>348</v>
      </c>
      <c r="C22" s="2" t="s">
        <v>94</v>
      </c>
      <c r="D22" s="2">
        <v>12</v>
      </c>
      <c r="E22" s="95">
        <v>0.004108796296296297</v>
      </c>
      <c r="F22" s="6">
        <v>11</v>
      </c>
      <c r="G22" s="59"/>
      <c r="H22" s="6"/>
      <c r="I22" s="7">
        <v>30</v>
      </c>
      <c r="J22" s="7">
        <v>54</v>
      </c>
      <c r="K22" s="6">
        <v>25</v>
      </c>
      <c r="L22" s="7">
        <v>39</v>
      </c>
      <c r="M22" s="6">
        <v>175</v>
      </c>
      <c r="N22" s="7">
        <v>32</v>
      </c>
      <c r="O22" s="6">
        <v>14</v>
      </c>
      <c r="P22" s="7">
        <v>35</v>
      </c>
      <c r="Q22" s="31">
        <f t="shared" si="0"/>
        <v>171</v>
      </c>
    </row>
    <row r="23" spans="1:17" ht="15">
      <c r="A23" s="68">
        <v>6</v>
      </c>
      <c r="B23" s="115" t="s">
        <v>349</v>
      </c>
      <c r="C23" s="2" t="s">
        <v>94</v>
      </c>
      <c r="D23" s="2">
        <v>12</v>
      </c>
      <c r="E23" s="95">
        <v>0.004872685185185186</v>
      </c>
      <c r="F23" s="6">
        <v>0</v>
      </c>
      <c r="G23" s="59"/>
      <c r="H23" s="6"/>
      <c r="I23" s="7">
        <v>23</v>
      </c>
      <c r="J23" s="7">
        <v>40</v>
      </c>
      <c r="K23" s="6">
        <v>24</v>
      </c>
      <c r="L23" s="7">
        <v>37</v>
      </c>
      <c r="M23" s="6">
        <v>150</v>
      </c>
      <c r="N23" s="7">
        <v>20</v>
      </c>
      <c r="O23" s="6">
        <v>10</v>
      </c>
      <c r="P23" s="7">
        <v>23</v>
      </c>
      <c r="Q23" s="31">
        <f t="shared" si="0"/>
        <v>120</v>
      </c>
    </row>
    <row r="24" spans="1:17" ht="15">
      <c r="A24" s="68">
        <v>7</v>
      </c>
      <c r="B24" s="102" t="s">
        <v>350</v>
      </c>
      <c r="C24" s="2" t="s">
        <v>94</v>
      </c>
      <c r="D24" s="2">
        <v>12</v>
      </c>
      <c r="E24" s="95">
        <v>0.004872685185185186</v>
      </c>
      <c r="F24" s="6">
        <v>0</v>
      </c>
      <c r="G24" s="59"/>
      <c r="H24" s="6"/>
      <c r="I24" s="7">
        <v>0</v>
      </c>
      <c r="J24" s="7">
        <v>0</v>
      </c>
      <c r="K24" s="6">
        <v>30</v>
      </c>
      <c r="L24" s="7">
        <v>44</v>
      </c>
      <c r="M24" s="6">
        <v>120</v>
      </c>
      <c r="N24" s="7">
        <v>2</v>
      </c>
      <c r="O24" s="6">
        <v>0</v>
      </c>
      <c r="P24" s="7">
        <v>10</v>
      </c>
      <c r="Q24" s="31">
        <f t="shared" si="0"/>
        <v>56</v>
      </c>
    </row>
    <row r="25" spans="1:17" ht="15">
      <c r="A25" s="68">
        <v>8</v>
      </c>
      <c r="B25" s="102" t="s">
        <v>351</v>
      </c>
      <c r="C25" s="2" t="s">
        <v>94</v>
      </c>
      <c r="D25" s="2">
        <v>10</v>
      </c>
      <c r="E25" s="95">
        <v>0.004108796296296297</v>
      </c>
      <c r="F25" s="6">
        <v>11</v>
      </c>
      <c r="G25" s="59"/>
      <c r="H25" s="6"/>
      <c r="I25" s="7">
        <v>30</v>
      </c>
      <c r="J25" s="7">
        <v>54</v>
      </c>
      <c r="K25" s="6">
        <v>25</v>
      </c>
      <c r="L25" s="7">
        <v>39</v>
      </c>
      <c r="M25" s="6">
        <v>175</v>
      </c>
      <c r="N25" s="7">
        <v>32</v>
      </c>
      <c r="O25" s="6">
        <v>14</v>
      </c>
      <c r="P25" s="7">
        <v>35</v>
      </c>
      <c r="Q25" s="31">
        <f t="shared" si="0"/>
        <v>171</v>
      </c>
    </row>
    <row r="26" spans="1:17" ht="15">
      <c r="A26" s="68">
        <v>9</v>
      </c>
      <c r="B26" s="102" t="s">
        <v>352</v>
      </c>
      <c r="C26" s="2" t="s">
        <v>93</v>
      </c>
      <c r="D26" s="2">
        <v>13</v>
      </c>
      <c r="E26" s="95">
        <v>0.004872685185185186</v>
      </c>
      <c r="F26" s="6">
        <v>0</v>
      </c>
      <c r="G26" s="59"/>
      <c r="H26" s="6"/>
      <c r="I26" s="7">
        <v>23</v>
      </c>
      <c r="J26" s="7">
        <v>40</v>
      </c>
      <c r="K26" s="6">
        <v>24</v>
      </c>
      <c r="L26" s="7">
        <v>37</v>
      </c>
      <c r="M26" s="6">
        <v>150</v>
      </c>
      <c r="N26" s="7">
        <v>20</v>
      </c>
      <c r="O26" s="6">
        <v>10</v>
      </c>
      <c r="P26" s="7">
        <v>23</v>
      </c>
      <c r="Q26" s="31">
        <f t="shared" si="0"/>
        <v>120</v>
      </c>
    </row>
    <row r="27" spans="1:17" ht="15">
      <c r="A27" s="68">
        <v>10</v>
      </c>
      <c r="B27" s="102" t="s">
        <v>353</v>
      </c>
      <c r="C27" s="2" t="s">
        <v>94</v>
      </c>
      <c r="D27" s="2">
        <v>12</v>
      </c>
      <c r="E27" s="95">
        <v>0.004872685185185186</v>
      </c>
      <c r="F27" s="6">
        <v>0</v>
      </c>
      <c r="G27" s="59"/>
      <c r="H27" s="6"/>
      <c r="I27" s="7">
        <v>0</v>
      </c>
      <c r="J27" s="7">
        <v>0</v>
      </c>
      <c r="K27" s="6">
        <v>30</v>
      </c>
      <c r="L27" s="7">
        <v>44</v>
      </c>
      <c r="M27" s="6">
        <v>120</v>
      </c>
      <c r="N27" s="7">
        <v>2</v>
      </c>
      <c r="O27" s="6">
        <v>0</v>
      </c>
      <c r="P27" s="7">
        <v>10</v>
      </c>
      <c r="Q27" s="31">
        <f t="shared" si="0"/>
        <v>56</v>
      </c>
    </row>
    <row r="28" spans="1:17" ht="15">
      <c r="A28" s="68">
        <v>11</v>
      </c>
      <c r="B28" s="102" t="s">
        <v>354</v>
      </c>
      <c r="C28" s="2" t="s">
        <v>94</v>
      </c>
      <c r="D28" s="2">
        <v>12</v>
      </c>
      <c r="E28" s="95">
        <v>0.004108796296296297</v>
      </c>
      <c r="F28" s="6">
        <v>11</v>
      </c>
      <c r="G28" s="59"/>
      <c r="H28" s="6"/>
      <c r="I28" s="7">
        <v>30</v>
      </c>
      <c r="J28" s="7">
        <v>54</v>
      </c>
      <c r="K28" s="6">
        <v>25</v>
      </c>
      <c r="L28" s="7">
        <v>39</v>
      </c>
      <c r="M28" s="6">
        <v>175</v>
      </c>
      <c r="N28" s="7">
        <v>32</v>
      </c>
      <c r="O28" s="6">
        <v>14</v>
      </c>
      <c r="P28" s="7">
        <v>35</v>
      </c>
      <c r="Q28" s="31">
        <f t="shared" si="0"/>
        <v>171</v>
      </c>
    </row>
    <row r="29" spans="1:17" ht="15">
      <c r="A29" s="68">
        <v>12</v>
      </c>
      <c r="B29" s="115" t="s">
        <v>355</v>
      </c>
      <c r="C29" s="2" t="s">
        <v>94</v>
      </c>
      <c r="D29" s="2">
        <v>12</v>
      </c>
      <c r="E29" s="95">
        <v>0.004872685185185186</v>
      </c>
      <c r="F29" s="6">
        <v>0</v>
      </c>
      <c r="G29" s="59"/>
      <c r="H29" s="6"/>
      <c r="I29" s="7">
        <v>23</v>
      </c>
      <c r="J29" s="7">
        <v>40</v>
      </c>
      <c r="K29" s="6">
        <v>24</v>
      </c>
      <c r="L29" s="7">
        <v>37</v>
      </c>
      <c r="M29" s="6">
        <v>150</v>
      </c>
      <c r="N29" s="7">
        <v>20</v>
      </c>
      <c r="O29" s="6">
        <v>10</v>
      </c>
      <c r="P29" s="7">
        <v>23</v>
      </c>
      <c r="Q29" s="31">
        <f t="shared" si="0"/>
        <v>120</v>
      </c>
    </row>
    <row r="30" spans="1:17" ht="15">
      <c r="A30" s="68">
        <v>13</v>
      </c>
      <c r="B30" s="102" t="s">
        <v>356</v>
      </c>
      <c r="C30" s="2" t="s">
        <v>93</v>
      </c>
      <c r="D30" s="2">
        <v>12</v>
      </c>
      <c r="E30" s="95">
        <v>0.004432870370370371</v>
      </c>
      <c r="F30" s="6">
        <v>0</v>
      </c>
      <c r="G30" s="59"/>
      <c r="H30" s="6"/>
      <c r="I30" s="7">
        <v>20</v>
      </c>
      <c r="J30" s="7">
        <v>34</v>
      </c>
      <c r="K30" s="6">
        <v>26</v>
      </c>
      <c r="L30" s="7">
        <v>41</v>
      </c>
      <c r="M30" s="6">
        <v>145</v>
      </c>
      <c r="N30" s="7">
        <v>18</v>
      </c>
      <c r="O30" s="6">
        <v>7</v>
      </c>
      <c r="P30" s="7">
        <v>15</v>
      </c>
      <c r="Q30" s="31">
        <f t="shared" si="0"/>
        <v>108</v>
      </c>
    </row>
    <row r="31" spans="1:17" ht="15">
      <c r="A31" s="69">
        <v>14</v>
      </c>
      <c r="B31" s="102" t="s">
        <v>357</v>
      </c>
      <c r="C31" s="2" t="s">
        <v>93</v>
      </c>
      <c r="D31" s="2">
        <v>12</v>
      </c>
      <c r="E31" s="95">
        <v>0.004467592592592593</v>
      </c>
      <c r="F31" s="6">
        <v>5</v>
      </c>
      <c r="G31" s="59"/>
      <c r="H31" s="6"/>
      <c r="I31" s="7">
        <v>4</v>
      </c>
      <c r="J31" s="7">
        <v>21</v>
      </c>
      <c r="K31" s="6">
        <v>45</v>
      </c>
      <c r="L31" s="7">
        <v>70</v>
      </c>
      <c r="M31" s="6">
        <v>170</v>
      </c>
      <c r="N31" s="7">
        <v>20</v>
      </c>
      <c r="O31" s="6">
        <v>0</v>
      </c>
      <c r="P31" s="7">
        <v>10</v>
      </c>
      <c r="Q31" s="31">
        <f t="shared" si="0"/>
        <v>126</v>
      </c>
    </row>
    <row r="32" spans="1:17" ht="15">
      <c r="A32" s="69">
        <v>15</v>
      </c>
      <c r="B32" s="102" t="s">
        <v>358</v>
      </c>
      <c r="C32" s="2" t="s">
        <v>93</v>
      </c>
      <c r="D32" s="2">
        <v>12</v>
      </c>
      <c r="E32" s="95">
        <v>0.0034490740740740745</v>
      </c>
      <c r="F32" s="6">
        <v>18</v>
      </c>
      <c r="G32" s="59"/>
      <c r="H32" s="6"/>
      <c r="I32" s="7">
        <v>1</v>
      </c>
      <c r="J32" s="7">
        <v>10</v>
      </c>
      <c r="K32" s="6">
        <v>26</v>
      </c>
      <c r="L32" s="7">
        <v>36</v>
      </c>
      <c r="M32" s="6">
        <v>155</v>
      </c>
      <c r="N32" s="7">
        <v>13</v>
      </c>
      <c r="O32" s="6">
        <v>0</v>
      </c>
      <c r="P32" s="7">
        <v>10</v>
      </c>
      <c r="Q32" s="31">
        <f t="shared" si="0"/>
        <v>87</v>
      </c>
    </row>
    <row r="33" spans="1:17" ht="15">
      <c r="A33" s="69">
        <v>16</v>
      </c>
      <c r="B33" s="102" t="s">
        <v>359</v>
      </c>
      <c r="C33" s="2" t="s">
        <v>94</v>
      </c>
      <c r="D33" s="2">
        <v>12</v>
      </c>
      <c r="E33" s="95">
        <v>0.0036574074074074074</v>
      </c>
      <c r="F33" s="6">
        <v>21</v>
      </c>
      <c r="G33" s="59"/>
      <c r="H33" s="6"/>
      <c r="I33" s="7">
        <v>20</v>
      </c>
      <c r="J33" s="7">
        <v>34</v>
      </c>
      <c r="K33" s="6">
        <v>26</v>
      </c>
      <c r="L33" s="7">
        <v>41</v>
      </c>
      <c r="M33" s="6">
        <v>145</v>
      </c>
      <c r="N33" s="7">
        <v>18</v>
      </c>
      <c r="O33" s="6">
        <v>7</v>
      </c>
      <c r="P33" s="7">
        <v>15</v>
      </c>
      <c r="Q33" s="31">
        <f t="shared" si="0"/>
        <v>129</v>
      </c>
    </row>
    <row r="34" spans="1:17" ht="15">
      <c r="A34" s="69">
        <v>17</v>
      </c>
      <c r="B34" s="115" t="s">
        <v>360</v>
      </c>
      <c r="C34" s="2" t="s">
        <v>94</v>
      </c>
      <c r="D34" s="2">
        <v>12</v>
      </c>
      <c r="E34" s="95">
        <v>0.004525462962962963</v>
      </c>
      <c r="F34" s="6">
        <v>0</v>
      </c>
      <c r="G34" s="59"/>
      <c r="H34" s="6"/>
      <c r="I34" s="7">
        <v>21</v>
      </c>
      <c r="J34" s="7">
        <v>36</v>
      </c>
      <c r="K34" s="6">
        <v>25</v>
      </c>
      <c r="L34" s="7">
        <v>39</v>
      </c>
      <c r="M34" s="6">
        <v>150</v>
      </c>
      <c r="N34" s="7">
        <v>20</v>
      </c>
      <c r="O34" s="6">
        <v>10</v>
      </c>
      <c r="P34" s="7">
        <v>23</v>
      </c>
      <c r="Q34" s="31">
        <f t="shared" si="0"/>
        <v>118</v>
      </c>
    </row>
    <row r="35" spans="1:17" ht="15">
      <c r="A35" s="69">
        <v>18</v>
      </c>
      <c r="B35" s="115" t="s">
        <v>361</v>
      </c>
      <c r="C35" s="2" t="s">
        <v>93</v>
      </c>
      <c r="D35" s="2">
        <v>12</v>
      </c>
      <c r="E35" s="95">
        <v>0.004224537037037037</v>
      </c>
      <c r="F35" s="6">
        <v>9</v>
      </c>
      <c r="G35" s="59"/>
      <c r="H35" s="6"/>
      <c r="I35" s="7">
        <v>4</v>
      </c>
      <c r="J35" s="7">
        <v>4</v>
      </c>
      <c r="K35" s="6">
        <v>25</v>
      </c>
      <c r="L35" s="7">
        <v>39</v>
      </c>
      <c r="M35" s="6">
        <v>160</v>
      </c>
      <c r="N35" s="7">
        <v>25</v>
      </c>
      <c r="O35" s="6">
        <v>0</v>
      </c>
      <c r="P35" s="7">
        <v>4</v>
      </c>
      <c r="Q35" s="31">
        <f t="shared" si="0"/>
        <v>81</v>
      </c>
    </row>
    <row r="36" spans="1:17" ht="15">
      <c r="A36" s="69">
        <v>19</v>
      </c>
      <c r="B36" s="102" t="s">
        <v>362</v>
      </c>
      <c r="C36" s="2" t="s">
        <v>93</v>
      </c>
      <c r="D36" s="2">
        <v>12</v>
      </c>
      <c r="E36" s="95">
        <v>0.004432870370370371</v>
      </c>
      <c r="F36" s="6">
        <v>5</v>
      </c>
      <c r="G36" s="59"/>
      <c r="H36" s="6"/>
      <c r="I36" s="7">
        <v>6</v>
      </c>
      <c r="J36" s="7">
        <v>29</v>
      </c>
      <c r="K36" s="6">
        <v>25</v>
      </c>
      <c r="L36" s="7">
        <v>34</v>
      </c>
      <c r="M36" s="6">
        <v>145</v>
      </c>
      <c r="N36" s="7">
        <v>10</v>
      </c>
      <c r="O36" s="6">
        <v>10</v>
      </c>
      <c r="P36" s="7">
        <v>32</v>
      </c>
      <c r="Q36" s="31">
        <f t="shared" si="0"/>
        <v>110</v>
      </c>
    </row>
    <row r="37" spans="1:17" ht="15">
      <c r="A37" s="69">
        <v>20</v>
      </c>
      <c r="B37" s="102" t="s">
        <v>363</v>
      </c>
      <c r="C37" s="2" t="s">
        <v>93</v>
      </c>
      <c r="D37" s="2">
        <v>12</v>
      </c>
      <c r="E37" s="95">
        <v>0.003321759259259259</v>
      </c>
      <c r="F37" s="6">
        <v>21</v>
      </c>
      <c r="G37" s="59"/>
      <c r="H37" s="6"/>
      <c r="I37" s="7">
        <v>5</v>
      </c>
      <c r="J37" s="7">
        <v>25</v>
      </c>
      <c r="K37" s="6">
        <v>24</v>
      </c>
      <c r="L37" s="7">
        <v>32</v>
      </c>
      <c r="M37" s="6">
        <v>159</v>
      </c>
      <c r="N37" s="7">
        <v>14</v>
      </c>
      <c r="O37" s="6">
        <v>4</v>
      </c>
      <c r="P37" s="7">
        <v>18</v>
      </c>
      <c r="Q37" s="31">
        <f t="shared" si="0"/>
        <v>110</v>
      </c>
    </row>
    <row r="38" spans="1:17" ht="15">
      <c r="A38" s="69">
        <v>21</v>
      </c>
      <c r="B38" s="102" t="s">
        <v>364</v>
      </c>
      <c r="C38" s="2" t="s">
        <v>93</v>
      </c>
      <c r="D38" s="2">
        <v>12</v>
      </c>
      <c r="E38" s="95">
        <v>0.0034490740740740745</v>
      </c>
      <c r="F38" s="6">
        <v>13</v>
      </c>
      <c r="G38" s="59"/>
      <c r="H38" s="6"/>
      <c r="I38" s="7">
        <v>0</v>
      </c>
      <c r="J38" s="7">
        <v>0</v>
      </c>
      <c r="K38" s="6">
        <v>27</v>
      </c>
      <c r="L38" s="7">
        <v>32</v>
      </c>
      <c r="M38" s="6">
        <v>138</v>
      </c>
      <c r="N38" s="7">
        <v>3</v>
      </c>
      <c r="O38" s="6">
        <v>10</v>
      </c>
      <c r="P38" s="7">
        <v>23</v>
      </c>
      <c r="Q38" s="31">
        <f t="shared" si="0"/>
        <v>71</v>
      </c>
    </row>
    <row r="39" spans="1:17" ht="15">
      <c r="A39" s="69">
        <v>22</v>
      </c>
      <c r="B39" s="99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0.08925925925925927</v>
      </c>
      <c r="F48" s="17">
        <f aca="true" t="shared" si="1" ref="F48:P48">SUM(F18:F47)</f>
        <v>198</v>
      </c>
      <c r="G48" s="60">
        <f t="shared" si="1"/>
        <v>0</v>
      </c>
      <c r="H48" s="17">
        <f>SUM(H18:H47)</f>
        <v>0</v>
      </c>
      <c r="I48" s="18">
        <f t="shared" si="1"/>
        <v>280</v>
      </c>
      <c r="J48" s="18">
        <f t="shared" si="1"/>
        <v>590</v>
      </c>
      <c r="K48" s="17">
        <f t="shared" si="1"/>
        <v>585</v>
      </c>
      <c r="L48" s="18">
        <f t="shared" si="1"/>
        <v>892</v>
      </c>
      <c r="M48" s="17">
        <f t="shared" si="1"/>
        <v>3242</v>
      </c>
      <c r="N48" s="18">
        <f t="shared" si="1"/>
        <v>388</v>
      </c>
      <c r="O48" s="17">
        <f t="shared" si="1"/>
        <v>161</v>
      </c>
      <c r="P48" s="18">
        <f t="shared" si="1"/>
        <v>479</v>
      </c>
      <c r="Q48" s="31">
        <f t="shared" si="0"/>
        <v>2547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0.004250440917107585</v>
      </c>
      <c r="F49" s="19">
        <f>SUM(F18:F47)/$F13</f>
        <v>9.428571428571429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13.333333333333334</v>
      </c>
      <c r="J49" s="19">
        <f t="shared" si="2"/>
        <v>28.095238095238095</v>
      </c>
      <c r="K49" s="19">
        <f t="shared" si="2"/>
        <v>27.857142857142858</v>
      </c>
      <c r="L49" s="19">
        <f t="shared" si="2"/>
        <v>42.476190476190474</v>
      </c>
      <c r="M49" s="19">
        <f t="shared" si="2"/>
        <v>154.38095238095238</v>
      </c>
      <c r="N49" s="19">
        <f t="shared" si="2"/>
        <v>18.476190476190474</v>
      </c>
      <c r="O49" s="19">
        <f t="shared" si="2"/>
        <v>7.666666666666667</v>
      </c>
      <c r="P49" s="19">
        <f t="shared" si="2"/>
        <v>22.80952380952381</v>
      </c>
      <c r="Q49" s="19">
        <f>SUM(Q18:Q47)/$F13/6</f>
        <v>20.214285714285715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P8:R8"/>
    <mergeCell ref="Q16:Q17"/>
    <mergeCell ref="P10:R10"/>
    <mergeCell ref="A12:F12"/>
    <mergeCell ref="P12:R12"/>
    <mergeCell ref="J13:Q13"/>
    <mergeCell ref="A15:A17"/>
    <mergeCell ref="B15:B17"/>
    <mergeCell ref="C15:C17"/>
    <mergeCell ref="D15:D17"/>
    <mergeCell ref="E15:Q15"/>
    <mergeCell ref="A49:B49"/>
    <mergeCell ref="G16:H16"/>
    <mergeCell ref="I16:J16"/>
    <mergeCell ref="K16:L16"/>
    <mergeCell ref="M16:N16"/>
    <mergeCell ref="O16:P16"/>
    <mergeCell ref="E16:F16"/>
  </mergeCells>
  <conditionalFormatting sqref="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56"/>
  <sheetViews>
    <sheetView tabSelected="1" view="pageBreakPreview" zoomScale="80" zoomScaleNormal="70" zoomScaleSheetLayoutView="80" zoomScalePageLayoutView="0" workbookViewId="0" topLeftCell="A13">
      <selection activeCell="W37" sqref="W37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71093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366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20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365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70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18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19" t="s">
        <v>367</v>
      </c>
      <c r="C18" s="2" t="s">
        <v>93</v>
      </c>
      <c r="D18" s="2">
        <v>13</v>
      </c>
      <c r="E18" s="95">
        <v>0.0036805555555555554</v>
      </c>
      <c r="F18" s="6">
        <v>19</v>
      </c>
      <c r="G18" s="59">
        <v>0</v>
      </c>
      <c r="H18" s="6"/>
      <c r="I18" s="7">
        <v>12</v>
      </c>
      <c r="J18" s="7">
        <v>18</v>
      </c>
      <c r="K18" s="6">
        <v>30</v>
      </c>
      <c r="L18" s="7">
        <v>52</v>
      </c>
      <c r="M18" s="6">
        <v>170</v>
      </c>
      <c r="N18" s="7">
        <v>30</v>
      </c>
      <c r="O18" s="6">
        <v>12</v>
      </c>
      <c r="P18" s="7">
        <v>29</v>
      </c>
      <c r="Q18" s="31">
        <f>(F18+H18+J18+L18+N18+P18)</f>
        <v>148</v>
      </c>
    </row>
    <row r="19" spans="1:17" ht="15">
      <c r="A19" s="68">
        <v>2</v>
      </c>
      <c r="B19" s="119" t="s">
        <v>368</v>
      </c>
      <c r="C19" s="2" t="s">
        <v>93</v>
      </c>
      <c r="D19" s="2">
        <v>13</v>
      </c>
      <c r="E19" s="95">
        <v>0.0036111111111111114</v>
      </c>
      <c r="F19" s="6">
        <v>15</v>
      </c>
      <c r="G19" s="59"/>
      <c r="H19" s="6"/>
      <c r="I19" s="7">
        <v>0</v>
      </c>
      <c r="J19" s="7">
        <v>0</v>
      </c>
      <c r="K19" s="6">
        <v>29</v>
      </c>
      <c r="L19" s="7">
        <v>42</v>
      </c>
      <c r="M19" s="6">
        <v>150</v>
      </c>
      <c r="N19" s="7">
        <v>12</v>
      </c>
      <c r="O19" s="6">
        <v>11</v>
      </c>
      <c r="P19" s="7">
        <v>35</v>
      </c>
      <c r="Q19" s="31">
        <f aca="true" t="shared" si="0" ref="Q19:Q48">(F19+H19+J19+L19+N19+P19)</f>
        <v>104</v>
      </c>
    </row>
    <row r="20" spans="1:17" ht="15">
      <c r="A20" s="68">
        <v>3</v>
      </c>
      <c r="B20" s="119" t="s">
        <v>369</v>
      </c>
      <c r="C20" s="2" t="s">
        <v>93</v>
      </c>
      <c r="D20" s="2">
        <v>13</v>
      </c>
      <c r="E20" s="95">
        <v>0.0036342592592592594</v>
      </c>
      <c r="F20" s="6">
        <v>22</v>
      </c>
      <c r="G20" s="59"/>
      <c r="H20" s="6"/>
      <c r="I20" s="7">
        <v>16</v>
      </c>
      <c r="J20" s="7">
        <v>26</v>
      </c>
      <c r="K20" s="6">
        <v>25</v>
      </c>
      <c r="L20" s="7">
        <v>39</v>
      </c>
      <c r="M20" s="6">
        <v>180</v>
      </c>
      <c r="N20" s="7">
        <v>35</v>
      </c>
      <c r="O20" s="6">
        <v>-5</v>
      </c>
      <c r="P20" s="7">
        <v>0</v>
      </c>
      <c r="Q20" s="31">
        <f t="shared" si="0"/>
        <v>122</v>
      </c>
    </row>
    <row r="21" spans="1:17" ht="15">
      <c r="A21" s="68">
        <v>4</v>
      </c>
      <c r="B21" s="119" t="s">
        <v>370</v>
      </c>
      <c r="C21" s="2" t="s">
        <v>94</v>
      </c>
      <c r="D21" s="2">
        <v>13</v>
      </c>
      <c r="E21" s="95">
        <v>0.0036805555555555554</v>
      </c>
      <c r="F21" s="6">
        <v>19</v>
      </c>
      <c r="G21" s="59"/>
      <c r="H21" s="6"/>
      <c r="I21" s="7">
        <v>12</v>
      </c>
      <c r="J21" s="7">
        <v>18</v>
      </c>
      <c r="K21" s="6">
        <v>30</v>
      </c>
      <c r="L21" s="7">
        <v>52</v>
      </c>
      <c r="M21" s="6">
        <v>170</v>
      </c>
      <c r="N21" s="7">
        <v>30</v>
      </c>
      <c r="O21" s="6">
        <v>12</v>
      </c>
      <c r="P21" s="7">
        <v>29</v>
      </c>
      <c r="Q21" s="31">
        <f t="shared" si="0"/>
        <v>148</v>
      </c>
    </row>
    <row r="22" spans="1:17" ht="15">
      <c r="A22" s="68">
        <v>5</v>
      </c>
      <c r="B22" s="119" t="s">
        <v>371</v>
      </c>
      <c r="C22" s="2" t="s">
        <v>93</v>
      </c>
      <c r="D22" s="2">
        <v>13</v>
      </c>
      <c r="E22" s="95">
        <v>0.0030555555555555557</v>
      </c>
      <c r="F22" s="6">
        <v>39</v>
      </c>
      <c r="G22" s="59"/>
      <c r="H22" s="6"/>
      <c r="I22" s="7">
        <v>25</v>
      </c>
      <c r="J22" s="7">
        <v>44</v>
      </c>
      <c r="K22" s="6">
        <v>34</v>
      </c>
      <c r="L22" s="7">
        <v>60</v>
      </c>
      <c r="M22" s="6">
        <v>170</v>
      </c>
      <c r="N22" s="7">
        <v>30</v>
      </c>
      <c r="O22" s="6">
        <v>20</v>
      </c>
      <c r="P22" s="7">
        <v>52</v>
      </c>
      <c r="Q22" s="31">
        <f t="shared" si="0"/>
        <v>225</v>
      </c>
    </row>
    <row r="23" spans="1:17" ht="15">
      <c r="A23" s="68">
        <v>6</v>
      </c>
      <c r="B23" s="119" t="s">
        <v>372</v>
      </c>
      <c r="C23" s="2" t="s">
        <v>94</v>
      </c>
      <c r="D23" s="2">
        <v>13</v>
      </c>
      <c r="E23" s="95">
        <v>0.0032291666666666666</v>
      </c>
      <c r="F23" s="6">
        <v>34</v>
      </c>
      <c r="G23" s="59"/>
      <c r="H23" s="6"/>
      <c r="I23" s="7">
        <v>11</v>
      </c>
      <c r="J23" s="7">
        <v>50</v>
      </c>
      <c r="K23" s="6">
        <v>31</v>
      </c>
      <c r="L23" s="7">
        <v>54</v>
      </c>
      <c r="M23" s="6">
        <v>200</v>
      </c>
      <c r="N23" s="7">
        <v>35</v>
      </c>
      <c r="O23" s="6">
        <v>17</v>
      </c>
      <c r="P23" s="7">
        <v>55</v>
      </c>
      <c r="Q23" s="31">
        <f t="shared" si="0"/>
        <v>228</v>
      </c>
    </row>
    <row r="24" spans="1:17" ht="15">
      <c r="A24" s="68">
        <v>7</v>
      </c>
      <c r="B24" s="119" t="s">
        <v>373</v>
      </c>
      <c r="C24" s="2" t="s">
        <v>93</v>
      </c>
      <c r="D24" s="2">
        <v>13</v>
      </c>
      <c r="E24" s="95">
        <v>0.0037268518518518514</v>
      </c>
      <c r="F24" s="6">
        <v>12</v>
      </c>
      <c r="G24" s="59"/>
      <c r="H24" s="6"/>
      <c r="I24" s="7">
        <v>0</v>
      </c>
      <c r="J24" s="7">
        <v>0</v>
      </c>
      <c r="K24" s="6">
        <v>28</v>
      </c>
      <c r="L24" s="7">
        <v>40</v>
      </c>
      <c r="M24" s="6">
        <v>170</v>
      </c>
      <c r="N24" s="7">
        <v>20</v>
      </c>
      <c r="O24" s="6">
        <v>14</v>
      </c>
      <c r="P24" s="7">
        <v>46</v>
      </c>
      <c r="Q24" s="31">
        <f t="shared" si="0"/>
        <v>118</v>
      </c>
    </row>
    <row r="25" spans="1:17" ht="15">
      <c r="A25" s="68">
        <v>8</v>
      </c>
      <c r="B25" s="119" t="s">
        <v>374</v>
      </c>
      <c r="C25" s="2" t="s">
        <v>93</v>
      </c>
      <c r="D25" s="2">
        <v>13</v>
      </c>
      <c r="E25" s="95">
        <v>0.0036805555555555554</v>
      </c>
      <c r="F25" s="6">
        <v>16</v>
      </c>
      <c r="G25" s="59"/>
      <c r="H25" s="6"/>
      <c r="I25" s="7">
        <v>0</v>
      </c>
      <c r="J25" s="7">
        <v>0</v>
      </c>
      <c r="K25" s="6">
        <v>30</v>
      </c>
      <c r="L25" s="7">
        <v>44</v>
      </c>
      <c r="M25" s="6">
        <v>170</v>
      </c>
      <c r="N25" s="7">
        <v>20</v>
      </c>
      <c r="O25" s="6">
        <v>7</v>
      </c>
      <c r="P25" s="7">
        <v>24</v>
      </c>
      <c r="Q25" s="31">
        <f t="shared" si="0"/>
        <v>104</v>
      </c>
    </row>
    <row r="26" spans="1:17" ht="15">
      <c r="A26" s="68">
        <v>9</v>
      </c>
      <c r="B26" s="119" t="s">
        <v>375</v>
      </c>
      <c r="C26" s="2" t="s">
        <v>94</v>
      </c>
      <c r="D26" s="2">
        <v>13</v>
      </c>
      <c r="E26" s="95">
        <v>0.0032870370370370367</v>
      </c>
      <c r="F26" s="6">
        <v>22</v>
      </c>
      <c r="G26" s="59"/>
      <c r="H26" s="6"/>
      <c r="I26" s="7">
        <v>3</v>
      </c>
      <c r="J26" s="7">
        <v>17</v>
      </c>
      <c r="K26" s="6">
        <v>31</v>
      </c>
      <c r="L26" s="7">
        <v>54</v>
      </c>
      <c r="M26" s="6">
        <v>200</v>
      </c>
      <c r="N26" s="7">
        <v>35</v>
      </c>
      <c r="O26" s="6">
        <v>6</v>
      </c>
      <c r="P26" s="7">
        <v>22</v>
      </c>
      <c r="Q26" s="31">
        <f t="shared" si="0"/>
        <v>150</v>
      </c>
    </row>
    <row r="27" spans="1:17" ht="15">
      <c r="A27" s="68">
        <v>10</v>
      </c>
      <c r="B27" s="119" t="s">
        <v>376</v>
      </c>
      <c r="C27" s="2" t="s">
        <v>93</v>
      </c>
      <c r="D27" s="2">
        <v>13</v>
      </c>
      <c r="E27" s="95">
        <v>0.0038657407407407408</v>
      </c>
      <c r="F27" s="6">
        <v>9</v>
      </c>
      <c r="G27" s="59"/>
      <c r="H27" s="6"/>
      <c r="I27" s="7">
        <v>0</v>
      </c>
      <c r="J27" s="7">
        <v>0</v>
      </c>
      <c r="K27" s="6">
        <v>25</v>
      </c>
      <c r="L27" s="7">
        <v>34</v>
      </c>
      <c r="M27" s="6">
        <v>155</v>
      </c>
      <c r="N27" s="7">
        <v>13</v>
      </c>
      <c r="O27" s="6">
        <v>5</v>
      </c>
      <c r="P27" s="7">
        <v>20</v>
      </c>
      <c r="Q27" s="31">
        <f t="shared" si="0"/>
        <v>76</v>
      </c>
    </row>
    <row r="28" spans="1:17" ht="15">
      <c r="A28" s="68">
        <v>11</v>
      </c>
      <c r="B28" s="119" t="s">
        <v>377</v>
      </c>
      <c r="C28" s="2" t="s">
        <v>93</v>
      </c>
      <c r="D28" s="2">
        <v>13</v>
      </c>
      <c r="E28" s="95">
        <v>0.003148148148148148</v>
      </c>
      <c r="F28" s="6">
        <v>26</v>
      </c>
      <c r="G28" s="59"/>
      <c r="H28" s="6"/>
      <c r="I28" s="7">
        <v>3</v>
      </c>
      <c r="J28" s="7">
        <v>17</v>
      </c>
      <c r="K28" s="6">
        <v>31</v>
      </c>
      <c r="L28" s="7">
        <v>54</v>
      </c>
      <c r="M28" s="6">
        <v>218</v>
      </c>
      <c r="N28" s="7">
        <v>51</v>
      </c>
      <c r="O28" s="6">
        <v>7</v>
      </c>
      <c r="P28" s="7">
        <v>24</v>
      </c>
      <c r="Q28" s="31">
        <f t="shared" si="0"/>
        <v>172</v>
      </c>
    </row>
    <row r="29" spans="1:17" ht="15">
      <c r="A29" s="68">
        <v>12</v>
      </c>
      <c r="B29" s="119" t="s">
        <v>378</v>
      </c>
      <c r="C29" s="2" t="s">
        <v>93</v>
      </c>
      <c r="D29" s="2">
        <v>13</v>
      </c>
      <c r="E29" s="95">
        <v>0.0038657407407407408</v>
      </c>
      <c r="F29" s="6">
        <v>9</v>
      </c>
      <c r="G29" s="59"/>
      <c r="H29" s="6"/>
      <c r="I29" s="7">
        <v>0</v>
      </c>
      <c r="J29" s="7">
        <v>0</v>
      </c>
      <c r="K29" s="6">
        <v>25</v>
      </c>
      <c r="L29" s="7">
        <v>34</v>
      </c>
      <c r="M29" s="6">
        <v>155</v>
      </c>
      <c r="N29" s="7">
        <v>13</v>
      </c>
      <c r="O29" s="6">
        <v>5</v>
      </c>
      <c r="P29" s="7">
        <v>20</v>
      </c>
      <c r="Q29" s="31">
        <f t="shared" si="0"/>
        <v>76</v>
      </c>
    </row>
    <row r="30" spans="1:17" ht="15">
      <c r="A30" s="68">
        <v>13</v>
      </c>
      <c r="B30" s="119" t="s">
        <v>379</v>
      </c>
      <c r="C30" s="2" t="s">
        <v>93</v>
      </c>
      <c r="D30" s="2">
        <v>13</v>
      </c>
      <c r="E30" s="95">
        <v>0.005358796296296296</v>
      </c>
      <c r="F30" s="6">
        <v>0</v>
      </c>
      <c r="G30" s="59"/>
      <c r="H30" s="6"/>
      <c r="I30" s="7">
        <v>6</v>
      </c>
      <c r="J30" s="7">
        <v>6</v>
      </c>
      <c r="K30" s="6">
        <v>16</v>
      </c>
      <c r="L30" s="7">
        <v>21</v>
      </c>
      <c r="M30" s="6">
        <v>130</v>
      </c>
      <c r="N30" s="7">
        <v>10</v>
      </c>
      <c r="O30" s="6">
        <v>10</v>
      </c>
      <c r="P30" s="7">
        <v>23</v>
      </c>
      <c r="Q30" s="31">
        <f t="shared" si="0"/>
        <v>60</v>
      </c>
    </row>
    <row r="31" spans="1:17" ht="15">
      <c r="A31" s="69">
        <v>14</v>
      </c>
      <c r="B31" s="119" t="s">
        <v>380</v>
      </c>
      <c r="C31" s="2" t="s">
        <v>94</v>
      </c>
      <c r="D31" s="2">
        <v>13</v>
      </c>
      <c r="E31" s="95">
        <v>0.003587962962962963</v>
      </c>
      <c r="F31" s="6">
        <v>15</v>
      </c>
      <c r="G31" s="59"/>
      <c r="H31" s="6"/>
      <c r="I31" s="7">
        <v>20</v>
      </c>
      <c r="J31" s="7">
        <v>67</v>
      </c>
      <c r="K31" s="6">
        <v>26</v>
      </c>
      <c r="L31" s="7">
        <v>36</v>
      </c>
      <c r="M31" s="6">
        <v>170</v>
      </c>
      <c r="N31" s="7">
        <v>20</v>
      </c>
      <c r="O31" s="6">
        <v>11</v>
      </c>
      <c r="P31" s="7">
        <v>35</v>
      </c>
      <c r="Q31" s="31">
        <f t="shared" si="0"/>
        <v>173</v>
      </c>
    </row>
    <row r="32" spans="1:17" ht="15">
      <c r="A32" s="69">
        <v>15</v>
      </c>
      <c r="B32" s="119" t="s">
        <v>381</v>
      </c>
      <c r="C32" s="2" t="s">
        <v>93</v>
      </c>
      <c r="D32" s="2">
        <v>13</v>
      </c>
      <c r="E32" s="95">
        <v>0.005497685185185185</v>
      </c>
      <c r="F32" s="6">
        <v>0</v>
      </c>
      <c r="G32" s="59"/>
      <c r="H32" s="6"/>
      <c r="I32" s="7">
        <v>0</v>
      </c>
      <c r="J32" s="7">
        <v>0</v>
      </c>
      <c r="K32" s="6">
        <v>20</v>
      </c>
      <c r="L32" s="7">
        <v>24</v>
      </c>
      <c r="M32" s="6">
        <v>180</v>
      </c>
      <c r="N32" s="7">
        <v>25</v>
      </c>
      <c r="O32" s="6">
        <v>0</v>
      </c>
      <c r="P32" s="7">
        <v>10</v>
      </c>
      <c r="Q32" s="31">
        <f t="shared" si="0"/>
        <v>59</v>
      </c>
    </row>
    <row r="33" spans="1:17" ht="15">
      <c r="A33" s="69">
        <v>16</v>
      </c>
      <c r="B33" s="119" t="s">
        <v>382</v>
      </c>
      <c r="C33" s="2" t="s">
        <v>94</v>
      </c>
      <c r="D33" s="2">
        <v>13</v>
      </c>
      <c r="E33" s="95" t="s">
        <v>857</v>
      </c>
      <c r="F33" s="6"/>
      <c r="G33" s="59"/>
      <c r="H33" s="6"/>
      <c r="I33" s="7"/>
      <c r="J33" s="7"/>
      <c r="K33" s="6"/>
      <c r="L33" s="7"/>
      <c r="M33" s="6"/>
      <c r="N33" s="7"/>
      <c r="O33" s="6"/>
      <c r="P33" s="7"/>
      <c r="Q33" s="31">
        <f t="shared" si="0"/>
        <v>0</v>
      </c>
    </row>
    <row r="34" spans="1:17" ht="15">
      <c r="A34" s="69">
        <v>17</v>
      </c>
      <c r="B34" s="119" t="s">
        <v>383</v>
      </c>
      <c r="C34" s="2" t="s">
        <v>93</v>
      </c>
      <c r="D34" s="2">
        <v>13</v>
      </c>
      <c r="E34" s="95">
        <v>0.004837962962962963</v>
      </c>
      <c r="F34" s="6">
        <v>0</v>
      </c>
      <c r="G34" s="59"/>
      <c r="H34" s="6"/>
      <c r="I34" s="7">
        <v>0</v>
      </c>
      <c r="J34" s="7">
        <v>0</v>
      </c>
      <c r="K34" s="6">
        <v>28</v>
      </c>
      <c r="L34" s="7">
        <v>40</v>
      </c>
      <c r="M34" s="6">
        <v>140</v>
      </c>
      <c r="N34" s="7">
        <v>8</v>
      </c>
      <c r="O34" s="6">
        <v>5</v>
      </c>
      <c r="P34" s="7">
        <v>20</v>
      </c>
      <c r="Q34" s="31">
        <f t="shared" si="0"/>
        <v>68</v>
      </c>
    </row>
    <row r="35" spans="1:17" ht="15">
      <c r="A35" s="69">
        <v>18</v>
      </c>
      <c r="B35" s="119" t="s">
        <v>384</v>
      </c>
      <c r="C35" s="2" t="s">
        <v>93</v>
      </c>
      <c r="D35" s="2">
        <v>13</v>
      </c>
      <c r="E35" s="95">
        <v>0.0038773148148148143</v>
      </c>
      <c r="F35" s="6">
        <v>16</v>
      </c>
      <c r="G35" s="59"/>
      <c r="H35" s="6"/>
      <c r="I35" s="7">
        <v>10</v>
      </c>
      <c r="J35" s="7">
        <v>14</v>
      </c>
      <c r="K35" s="6">
        <v>20</v>
      </c>
      <c r="L35" s="7">
        <v>29</v>
      </c>
      <c r="M35" s="6">
        <v>155</v>
      </c>
      <c r="N35" s="7">
        <v>22</v>
      </c>
      <c r="O35" s="6">
        <v>16</v>
      </c>
      <c r="P35" s="7">
        <v>41</v>
      </c>
      <c r="Q35" s="31">
        <f t="shared" si="0"/>
        <v>122</v>
      </c>
    </row>
    <row r="36" spans="1:17" ht="15">
      <c r="A36" s="69">
        <v>19</v>
      </c>
      <c r="B36" s="119" t="s">
        <v>385</v>
      </c>
      <c r="C36" s="2" t="s">
        <v>93</v>
      </c>
      <c r="D36" s="2">
        <v>13</v>
      </c>
      <c r="E36" s="95">
        <v>0.0038773148148148143</v>
      </c>
      <c r="F36" s="6">
        <v>16</v>
      </c>
      <c r="G36" s="59"/>
      <c r="H36" s="6"/>
      <c r="I36" s="7">
        <v>20</v>
      </c>
      <c r="J36" s="7">
        <v>34</v>
      </c>
      <c r="K36" s="6">
        <v>28</v>
      </c>
      <c r="L36" s="7">
        <v>47</v>
      </c>
      <c r="M36" s="6">
        <v>170</v>
      </c>
      <c r="N36" s="7">
        <v>30</v>
      </c>
      <c r="O36" s="6">
        <v>15</v>
      </c>
      <c r="P36" s="7">
        <v>38</v>
      </c>
      <c r="Q36" s="31">
        <f t="shared" si="0"/>
        <v>165</v>
      </c>
    </row>
    <row r="37" spans="1:17" ht="15">
      <c r="A37" s="69">
        <v>20</v>
      </c>
      <c r="B37" s="119" t="s">
        <v>386</v>
      </c>
      <c r="C37" s="2" t="s">
        <v>94</v>
      </c>
      <c r="D37" s="2">
        <v>13</v>
      </c>
      <c r="E37" s="95">
        <v>0.004872685185185186</v>
      </c>
      <c r="F37" s="6">
        <v>0</v>
      </c>
      <c r="G37" s="59"/>
      <c r="H37" s="6"/>
      <c r="I37" s="7">
        <v>14</v>
      </c>
      <c r="J37" s="7">
        <v>22</v>
      </c>
      <c r="K37" s="6">
        <v>20</v>
      </c>
      <c r="L37" s="7">
        <v>29</v>
      </c>
      <c r="M37" s="6">
        <v>135</v>
      </c>
      <c r="N37" s="7">
        <v>12</v>
      </c>
      <c r="O37" s="6">
        <v>7</v>
      </c>
      <c r="P37" s="7">
        <v>15</v>
      </c>
      <c r="Q37" s="31">
        <f t="shared" si="0"/>
        <v>78</v>
      </c>
    </row>
    <row r="38" spans="1:17" ht="15">
      <c r="A38" s="69">
        <v>21</v>
      </c>
      <c r="B38" s="44"/>
      <c r="C38" s="2"/>
      <c r="D38" s="2"/>
      <c r="E38" s="95"/>
      <c r="F38" s="6"/>
      <c r="G38" s="59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0.07437500000000001</v>
      </c>
      <c r="F48" s="17">
        <f aca="true" t="shared" si="1" ref="F48:P48">SUM(F18:F47)</f>
        <v>289</v>
      </c>
      <c r="G48" s="60">
        <f t="shared" si="1"/>
        <v>0</v>
      </c>
      <c r="H48" s="17">
        <f>SUM(H18:H47)</f>
        <v>0</v>
      </c>
      <c r="I48" s="18">
        <f t="shared" si="1"/>
        <v>152</v>
      </c>
      <c r="J48" s="18">
        <f t="shared" si="1"/>
        <v>333</v>
      </c>
      <c r="K48" s="17">
        <f t="shared" si="1"/>
        <v>507</v>
      </c>
      <c r="L48" s="18">
        <f t="shared" si="1"/>
        <v>785</v>
      </c>
      <c r="M48" s="17">
        <f t="shared" si="1"/>
        <v>3188</v>
      </c>
      <c r="N48" s="18">
        <f t="shared" si="1"/>
        <v>451</v>
      </c>
      <c r="O48" s="17">
        <f t="shared" si="1"/>
        <v>175</v>
      </c>
      <c r="P48" s="18">
        <f t="shared" si="1"/>
        <v>538</v>
      </c>
      <c r="Q48" s="31">
        <f t="shared" si="0"/>
        <v>2396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0.004131944444444445</v>
      </c>
      <c r="F49" s="19">
        <f>SUM(F18:F47)/$F13</f>
        <v>16.055555555555557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8.444444444444445</v>
      </c>
      <c r="J49" s="19">
        <f t="shared" si="2"/>
        <v>18.5</v>
      </c>
      <c r="K49" s="19">
        <f t="shared" si="2"/>
        <v>28.166666666666668</v>
      </c>
      <c r="L49" s="19">
        <f t="shared" si="2"/>
        <v>43.611111111111114</v>
      </c>
      <c r="M49" s="19">
        <f t="shared" si="2"/>
        <v>177.11111111111111</v>
      </c>
      <c r="N49" s="19">
        <f t="shared" si="2"/>
        <v>25.055555555555557</v>
      </c>
      <c r="O49" s="19">
        <f t="shared" si="2"/>
        <v>9.722222222222221</v>
      </c>
      <c r="P49" s="19">
        <f t="shared" si="2"/>
        <v>29.88888888888889</v>
      </c>
      <c r="Q49" s="19">
        <f>SUM(Q18:Q47)/$F13/6</f>
        <v>22.185185185185187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8" dxfId="109" operator="equal" stopIfTrue="1">
      <formula>0</formula>
    </cfRule>
  </conditionalFormatting>
  <conditionalFormatting sqref="K18">
    <cfRule type="cellIs" priority="7" dxfId="109" operator="equal" stopIfTrue="1">
      <formula>0</formula>
    </cfRule>
  </conditionalFormatting>
  <conditionalFormatting sqref="K18">
    <cfRule type="cellIs" priority="6" dxfId="109" operator="equal" stopIfTrue="1">
      <formula>0</formula>
    </cfRule>
  </conditionalFormatting>
  <conditionalFormatting sqref="K18">
    <cfRule type="cellIs" priority="5" dxfId="109" operator="equal" stopIfTrue="1">
      <formula>0</formula>
    </cfRule>
  </conditionalFormatting>
  <conditionalFormatting sqref="K18">
    <cfRule type="cellIs" priority="4" dxfId="109" operator="equal" stopIfTrue="1">
      <formula>0</formula>
    </cfRule>
  </conditionalFormatting>
  <conditionalFormatting sqref="K36">
    <cfRule type="cellIs" priority="3" dxfId="109" operator="equal" stopIfTrue="1">
      <formula>0</formula>
    </cfRule>
  </conditionalFormatting>
  <conditionalFormatting sqref="K36">
    <cfRule type="cellIs" priority="2" dxfId="109" operator="equal" stopIfTrue="1">
      <formula>0</formula>
    </cfRule>
  </conditionalFormatting>
  <conditionalFormatting sqref="K32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6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4218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0.9523809523809523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387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390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321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20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20" t="s">
        <v>391</v>
      </c>
      <c r="C18" s="2" t="s">
        <v>94</v>
      </c>
      <c r="D18" s="2">
        <v>13</v>
      </c>
      <c r="E18" s="95">
        <v>0.0036805555555555554</v>
      </c>
      <c r="F18" s="6">
        <v>19</v>
      </c>
      <c r="G18" s="59">
        <v>0</v>
      </c>
      <c r="H18" s="6"/>
      <c r="I18" s="7">
        <v>12</v>
      </c>
      <c r="J18" s="7">
        <v>18</v>
      </c>
      <c r="K18" s="6">
        <v>30</v>
      </c>
      <c r="L18" s="7">
        <v>52</v>
      </c>
      <c r="M18" s="6">
        <v>170</v>
      </c>
      <c r="N18" s="7">
        <v>30</v>
      </c>
      <c r="O18" s="6">
        <v>12</v>
      </c>
      <c r="P18" s="7">
        <v>29</v>
      </c>
      <c r="Q18" s="31">
        <f>(F18+H18+J18+L18+N18+P18)</f>
        <v>148</v>
      </c>
    </row>
    <row r="19" spans="1:17" ht="15">
      <c r="A19" s="68">
        <v>2</v>
      </c>
      <c r="B19" s="120" t="s">
        <v>392</v>
      </c>
      <c r="C19" s="2" t="s">
        <v>93</v>
      </c>
      <c r="D19" s="2">
        <v>13</v>
      </c>
      <c r="E19" s="95" t="s">
        <v>858</v>
      </c>
      <c r="F19" s="6"/>
      <c r="G19" s="59"/>
      <c r="H19" s="6"/>
      <c r="I19" s="7"/>
      <c r="J19" s="7"/>
      <c r="K19" s="6"/>
      <c r="L19" s="7"/>
      <c r="M19" s="6"/>
      <c r="N19" s="7"/>
      <c r="O19" s="6"/>
      <c r="P19" s="7"/>
      <c r="Q19" s="31">
        <f aca="true" t="shared" si="0" ref="Q19:Q48">(F19+H19+J19+L19+N19+P19)</f>
        <v>0</v>
      </c>
    </row>
    <row r="20" spans="1:17" ht="15">
      <c r="A20" s="68">
        <v>3</v>
      </c>
      <c r="B20" s="120" t="s">
        <v>393</v>
      </c>
      <c r="C20" s="2" t="s">
        <v>94</v>
      </c>
      <c r="D20" s="2">
        <v>13</v>
      </c>
      <c r="E20" s="95">
        <v>0.0036342592592592594</v>
      </c>
      <c r="F20" s="6">
        <v>22</v>
      </c>
      <c r="G20" s="59"/>
      <c r="H20" s="6"/>
      <c r="I20" s="7">
        <v>16</v>
      </c>
      <c r="J20" s="7">
        <v>26</v>
      </c>
      <c r="K20" s="6">
        <v>25</v>
      </c>
      <c r="L20" s="7">
        <v>39</v>
      </c>
      <c r="M20" s="6">
        <v>180</v>
      </c>
      <c r="N20" s="7">
        <v>35</v>
      </c>
      <c r="O20" s="6">
        <v>-5</v>
      </c>
      <c r="P20" s="7">
        <v>0</v>
      </c>
      <c r="Q20" s="31">
        <f t="shared" si="0"/>
        <v>122</v>
      </c>
    </row>
    <row r="21" spans="1:17" ht="15">
      <c r="A21" s="68">
        <v>4</v>
      </c>
      <c r="B21" s="120" t="s">
        <v>394</v>
      </c>
      <c r="C21" s="2" t="s">
        <v>94</v>
      </c>
      <c r="D21" s="2">
        <v>12</v>
      </c>
      <c r="E21" s="95">
        <v>0.0036805555555555554</v>
      </c>
      <c r="F21" s="6">
        <v>19</v>
      </c>
      <c r="G21" s="59"/>
      <c r="H21" s="6"/>
      <c r="I21" s="7">
        <v>12</v>
      </c>
      <c r="J21" s="7">
        <v>18</v>
      </c>
      <c r="K21" s="6">
        <v>30</v>
      </c>
      <c r="L21" s="7">
        <v>52</v>
      </c>
      <c r="M21" s="6">
        <v>170</v>
      </c>
      <c r="N21" s="7">
        <v>30</v>
      </c>
      <c r="O21" s="6">
        <v>12</v>
      </c>
      <c r="P21" s="7">
        <v>29</v>
      </c>
      <c r="Q21" s="31">
        <f t="shared" si="0"/>
        <v>148</v>
      </c>
    </row>
    <row r="22" spans="1:17" ht="15">
      <c r="A22" s="68">
        <v>5</v>
      </c>
      <c r="B22" s="120" t="s">
        <v>395</v>
      </c>
      <c r="C22" s="2" t="s">
        <v>93</v>
      </c>
      <c r="D22" s="2">
        <v>13</v>
      </c>
      <c r="E22" s="95">
        <v>0.0030555555555555557</v>
      </c>
      <c r="F22" s="6">
        <v>39</v>
      </c>
      <c r="G22" s="59"/>
      <c r="H22" s="6"/>
      <c r="I22" s="7">
        <v>25</v>
      </c>
      <c r="J22" s="7">
        <v>44</v>
      </c>
      <c r="K22" s="6">
        <v>34</v>
      </c>
      <c r="L22" s="7">
        <v>60</v>
      </c>
      <c r="M22" s="6">
        <v>170</v>
      </c>
      <c r="N22" s="7">
        <v>30</v>
      </c>
      <c r="O22" s="6">
        <v>20</v>
      </c>
      <c r="P22" s="7">
        <v>52</v>
      </c>
      <c r="Q22" s="31">
        <f t="shared" si="0"/>
        <v>225</v>
      </c>
    </row>
    <row r="23" spans="1:17" ht="15">
      <c r="A23" s="68">
        <v>6</v>
      </c>
      <c r="B23" s="120" t="s">
        <v>396</v>
      </c>
      <c r="C23" s="2" t="s">
        <v>93</v>
      </c>
      <c r="D23" s="2">
        <v>13</v>
      </c>
      <c r="E23" s="95">
        <v>0.0032291666666666666</v>
      </c>
      <c r="F23" s="6">
        <v>34</v>
      </c>
      <c r="G23" s="59"/>
      <c r="H23" s="6"/>
      <c r="I23" s="7">
        <v>11</v>
      </c>
      <c r="J23" s="7">
        <v>50</v>
      </c>
      <c r="K23" s="6">
        <v>31</v>
      </c>
      <c r="L23" s="7">
        <v>54</v>
      </c>
      <c r="M23" s="6">
        <v>200</v>
      </c>
      <c r="N23" s="7">
        <v>35</v>
      </c>
      <c r="O23" s="6">
        <v>17</v>
      </c>
      <c r="P23" s="7">
        <v>55</v>
      </c>
      <c r="Q23" s="31">
        <f t="shared" si="0"/>
        <v>228</v>
      </c>
    </row>
    <row r="24" spans="1:17" ht="15">
      <c r="A24" s="68">
        <v>7</v>
      </c>
      <c r="B24" s="120" t="s">
        <v>397</v>
      </c>
      <c r="C24" s="2" t="s">
        <v>93</v>
      </c>
      <c r="D24" s="2">
        <v>13</v>
      </c>
      <c r="E24" s="95">
        <v>0.0037268518518518514</v>
      </c>
      <c r="F24" s="6">
        <v>12</v>
      </c>
      <c r="G24" s="59"/>
      <c r="H24" s="6"/>
      <c r="I24" s="7">
        <v>0</v>
      </c>
      <c r="J24" s="7">
        <v>0</v>
      </c>
      <c r="K24" s="6">
        <v>28</v>
      </c>
      <c r="L24" s="7">
        <v>40</v>
      </c>
      <c r="M24" s="6">
        <v>170</v>
      </c>
      <c r="N24" s="7">
        <v>20</v>
      </c>
      <c r="O24" s="6">
        <v>14</v>
      </c>
      <c r="P24" s="7">
        <v>46</v>
      </c>
      <c r="Q24" s="31">
        <f t="shared" si="0"/>
        <v>118</v>
      </c>
    </row>
    <row r="25" spans="1:17" ht="15">
      <c r="A25" s="68">
        <v>8</v>
      </c>
      <c r="B25" s="120" t="s">
        <v>398</v>
      </c>
      <c r="C25" s="2" t="s">
        <v>94</v>
      </c>
      <c r="D25" s="2">
        <v>13</v>
      </c>
      <c r="E25" s="95">
        <v>0.0036805555555555554</v>
      </c>
      <c r="F25" s="6">
        <v>16</v>
      </c>
      <c r="G25" s="59"/>
      <c r="H25" s="6"/>
      <c r="I25" s="7">
        <v>0</v>
      </c>
      <c r="J25" s="7">
        <v>0</v>
      </c>
      <c r="K25" s="6">
        <v>30</v>
      </c>
      <c r="L25" s="7">
        <v>44</v>
      </c>
      <c r="M25" s="6">
        <v>170</v>
      </c>
      <c r="N25" s="7">
        <v>20</v>
      </c>
      <c r="O25" s="6">
        <v>7</v>
      </c>
      <c r="P25" s="7">
        <v>24</v>
      </c>
      <c r="Q25" s="31">
        <f t="shared" si="0"/>
        <v>104</v>
      </c>
    </row>
    <row r="26" spans="1:17" ht="15">
      <c r="A26" s="68">
        <v>9</v>
      </c>
      <c r="B26" s="120" t="s">
        <v>399</v>
      </c>
      <c r="C26" s="2" t="s">
        <v>93</v>
      </c>
      <c r="D26" s="2">
        <v>13</v>
      </c>
      <c r="E26" s="95">
        <v>0.0032870370370370367</v>
      </c>
      <c r="F26" s="6">
        <v>22</v>
      </c>
      <c r="G26" s="59"/>
      <c r="H26" s="6"/>
      <c r="I26" s="7">
        <v>3</v>
      </c>
      <c r="J26" s="7">
        <v>17</v>
      </c>
      <c r="K26" s="6">
        <v>31</v>
      </c>
      <c r="L26" s="7">
        <v>54</v>
      </c>
      <c r="M26" s="6">
        <v>200</v>
      </c>
      <c r="N26" s="7">
        <v>35</v>
      </c>
      <c r="O26" s="6">
        <v>6</v>
      </c>
      <c r="P26" s="7">
        <v>22</v>
      </c>
      <c r="Q26" s="31">
        <f t="shared" si="0"/>
        <v>150</v>
      </c>
    </row>
    <row r="27" spans="1:17" ht="15">
      <c r="A27" s="68">
        <v>10</v>
      </c>
      <c r="B27" s="120" t="s">
        <v>400</v>
      </c>
      <c r="C27" s="2" t="s">
        <v>94</v>
      </c>
      <c r="D27" s="2">
        <v>13</v>
      </c>
      <c r="E27" s="95">
        <v>0.0038657407407407408</v>
      </c>
      <c r="F27" s="6">
        <v>9</v>
      </c>
      <c r="G27" s="59"/>
      <c r="H27" s="6"/>
      <c r="I27" s="7">
        <v>0</v>
      </c>
      <c r="J27" s="7">
        <v>0</v>
      </c>
      <c r="K27" s="6">
        <v>25</v>
      </c>
      <c r="L27" s="7">
        <v>34</v>
      </c>
      <c r="M27" s="6">
        <v>155</v>
      </c>
      <c r="N27" s="7">
        <v>13</v>
      </c>
      <c r="O27" s="6">
        <v>5</v>
      </c>
      <c r="P27" s="7">
        <v>20</v>
      </c>
      <c r="Q27" s="31">
        <f t="shared" si="0"/>
        <v>76</v>
      </c>
    </row>
    <row r="28" spans="1:17" ht="15">
      <c r="A28" s="68">
        <v>11</v>
      </c>
      <c r="B28" s="120" t="s">
        <v>401</v>
      </c>
      <c r="C28" s="2" t="s">
        <v>94</v>
      </c>
      <c r="D28" s="2">
        <v>13</v>
      </c>
      <c r="E28" s="95">
        <v>0.003148148148148148</v>
      </c>
      <c r="F28" s="6">
        <v>26</v>
      </c>
      <c r="G28" s="59"/>
      <c r="H28" s="6"/>
      <c r="I28" s="7">
        <v>3</v>
      </c>
      <c r="J28" s="7">
        <v>17</v>
      </c>
      <c r="K28" s="6">
        <v>31</v>
      </c>
      <c r="L28" s="7">
        <v>54</v>
      </c>
      <c r="M28" s="6">
        <v>218</v>
      </c>
      <c r="N28" s="7">
        <v>51</v>
      </c>
      <c r="O28" s="6">
        <v>7</v>
      </c>
      <c r="P28" s="7">
        <v>24</v>
      </c>
      <c r="Q28" s="31">
        <f t="shared" si="0"/>
        <v>172</v>
      </c>
    </row>
    <row r="29" spans="1:17" ht="15">
      <c r="A29" s="68">
        <v>12</v>
      </c>
      <c r="B29" s="120" t="s">
        <v>402</v>
      </c>
      <c r="C29" s="2" t="s">
        <v>93</v>
      </c>
      <c r="D29" s="2">
        <v>13</v>
      </c>
      <c r="E29" s="95">
        <v>0.0038657407407407408</v>
      </c>
      <c r="F29" s="6">
        <v>9</v>
      </c>
      <c r="G29" s="59"/>
      <c r="H29" s="6"/>
      <c r="I29" s="7">
        <v>0</v>
      </c>
      <c r="J29" s="7">
        <v>0</v>
      </c>
      <c r="K29" s="6">
        <v>25</v>
      </c>
      <c r="L29" s="7">
        <v>34</v>
      </c>
      <c r="M29" s="6">
        <v>155</v>
      </c>
      <c r="N29" s="7">
        <v>13</v>
      </c>
      <c r="O29" s="6">
        <v>5</v>
      </c>
      <c r="P29" s="7">
        <v>20</v>
      </c>
      <c r="Q29" s="31">
        <f t="shared" si="0"/>
        <v>76</v>
      </c>
    </row>
    <row r="30" spans="1:17" ht="15">
      <c r="A30" s="68">
        <v>13</v>
      </c>
      <c r="B30" s="120" t="s">
        <v>403</v>
      </c>
      <c r="C30" s="2" t="s">
        <v>93</v>
      </c>
      <c r="D30" s="2">
        <v>13</v>
      </c>
      <c r="E30" s="95">
        <v>0.005358796296296296</v>
      </c>
      <c r="F30" s="6">
        <v>0</v>
      </c>
      <c r="G30" s="59"/>
      <c r="H30" s="6"/>
      <c r="I30" s="7">
        <v>6</v>
      </c>
      <c r="J30" s="7">
        <v>6</v>
      </c>
      <c r="K30" s="6">
        <v>16</v>
      </c>
      <c r="L30" s="7">
        <v>21</v>
      </c>
      <c r="M30" s="6">
        <v>130</v>
      </c>
      <c r="N30" s="7">
        <v>10</v>
      </c>
      <c r="O30" s="6">
        <v>10</v>
      </c>
      <c r="P30" s="7">
        <v>23</v>
      </c>
      <c r="Q30" s="31">
        <f t="shared" si="0"/>
        <v>60</v>
      </c>
    </row>
    <row r="31" spans="1:17" ht="15">
      <c r="A31" s="69">
        <v>14</v>
      </c>
      <c r="B31" s="120" t="s">
        <v>404</v>
      </c>
      <c r="C31" s="2" t="s">
        <v>93</v>
      </c>
      <c r="D31" s="2">
        <v>12</v>
      </c>
      <c r="E31" s="95">
        <v>0.003587962962962963</v>
      </c>
      <c r="F31" s="6">
        <v>15</v>
      </c>
      <c r="G31" s="59"/>
      <c r="H31" s="6"/>
      <c r="I31" s="7">
        <v>20</v>
      </c>
      <c r="J31" s="7">
        <v>67</v>
      </c>
      <c r="K31" s="6">
        <v>26</v>
      </c>
      <c r="L31" s="7">
        <v>36</v>
      </c>
      <c r="M31" s="6">
        <v>170</v>
      </c>
      <c r="N31" s="7">
        <v>20</v>
      </c>
      <c r="O31" s="6">
        <v>11</v>
      </c>
      <c r="P31" s="7">
        <v>35</v>
      </c>
      <c r="Q31" s="31">
        <f t="shared" si="0"/>
        <v>173</v>
      </c>
    </row>
    <row r="32" spans="1:17" ht="15">
      <c r="A32" s="69">
        <v>15</v>
      </c>
      <c r="B32" s="120" t="s">
        <v>405</v>
      </c>
      <c r="C32" s="2" t="s">
        <v>93</v>
      </c>
      <c r="D32" s="2">
        <v>13</v>
      </c>
      <c r="E32" s="95">
        <v>0.005451388888888888</v>
      </c>
      <c r="F32" s="6">
        <v>0</v>
      </c>
      <c r="G32" s="59"/>
      <c r="H32" s="6"/>
      <c r="I32" s="7">
        <v>0</v>
      </c>
      <c r="J32" s="7">
        <v>0</v>
      </c>
      <c r="K32" s="6">
        <v>20</v>
      </c>
      <c r="L32" s="7">
        <v>24</v>
      </c>
      <c r="M32" s="6">
        <v>140</v>
      </c>
      <c r="N32" s="7">
        <v>8</v>
      </c>
      <c r="O32" s="6">
        <v>16</v>
      </c>
      <c r="P32" s="7">
        <v>53</v>
      </c>
      <c r="Q32" s="31">
        <f t="shared" si="0"/>
        <v>85</v>
      </c>
    </row>
    <row r="33" spans="1:17" ht="15">
      <c r="A33" s="69">
        <v>16</v>
      </c>
      <c r="B33" s="120" t="s">
        <v>406</v>
      </c>
      <c r="C33" s="2" t="s">
        <v>93</v>
      </c>
      <c r="D33" s="2">
        <v>13</v>
      </c>
      <c r="E33" s="95">
        <v>0.0043287037037037035</v>
      </c>
      <c r="F33" s="6">
        <v>7</v>
      </c>
      <c r="G33" s="59"/>
      <c r="H33" s="6"/>
      <c r="I33" s="7">
        <v>10</v>
      </c>
      <c r="J33" s="7">
        <v>14</v>
      </c>
      <c r="K33" s="6">
        <v>19</v>
      </c>
      <c r="L33" s="7">
        <v>27</v>
      </c>
      <c r="M33" s="6">
        <v>110</v>
      </c>
      <c r="N33" s="7">
        <v>2</v>
      </c>
      <c r="O33" s="6">
        <v>-5</v>
      </c>
      <c r="P33" s="7">
        <v>0</v>
      </c>
      <c r="Q33" s="31">
        <f t="shared" si="0"/>
        <v>50</v>
      </c>
    </row>
    <row r="34" spans="1:17" ht="15">
      <c r="A34" s="69">
        <v>17</v>
      </c>
      <c r="B34" s="120" t="s">
        <v>407</v>
      </c>
      <c r="C34" s="2" t="s">
        <v>94</v>
      </c>
      <c r="D34" s="2">
        <v>13</v>
      </c>
      <c r="E34" s="95">
        <v>0.004837962962962963</v>
      </c>
      <c r="F34" s="6">
        <v>0</v>
      </c>
      <c r="G34" s="59"/>
      <c r="H34" s="6"/>
      <c r="I34" s="7">
        <v>0</v>
      </c>
      <c r="J34" s="7">
        <v>0</v>
      </c>
      <c r="K34" s="6">
        <v>28</v>
      </c>
      <c r="L34" s="7">
        <v>40</v>
      </c>
      <c r="M34" s="6">
        <v>140</v>
      </c>
      <c r="N34" s="7">
        <v>8</v>
      </c>
      <c r="O34" s="6">
        <v>5</v>
      </c>
      <c r="P34" s="7">
        <v>20</v>
      </c>
      <c r="Q34" s="31">
        <f t="shared" si="0"/>
        <v>68</v>
      </c>
    </row>
    <row r="35" spans="1:17" ht="15">
      <c r="A35" s="69">
        <v>18</v>
      </c>
      <c r="B35" s="120" t="s">
        <v>408</v>
      </c>
      <c r="C35" s="2" t="s">
        <v>93</v>
      </c>
      <c r="D35" s="2">
        <v>13</v>
      </c>
      <c r="E35" s="95">
        <v>0.0038773148148148143</v>
      </c>
      <c r="F35" s="6">
        <v>16</v>
      </c>
      <c r="G35" s="59"/>
      <c r="H35" s="6"/>
      <c r="I35" s="7">
        <v>10</v>
      </c>
      <c r="J35" s="7">
        <v>14</v>
      </c>
      <c r="K35" s="6">
        <v>20</v>
      </c>
      <c r="L35" s="7">
        <v>29</v>
      </c>
      <c r="M35" s="6">
        <v>155</v>
      </c>
      <c r="N35" s="7">
        <v>22</v>
      </c>
      <c r="O35" s="6">
        <v>16</v>
      </c>
      <c r="P35" s="7">
        <v>41</v>
      </c>
      <c r="Q35" s="31">
        <f t="shared" si="0"/>
        <v>122</v>
      </c>
    </row>
    <row r="36" spans="1:17" ht="15">
      <c r="A36" s="69">
        <v>19</v>
      </c>
      <c r="B36" s="120" t="s">
        <v>409</v>
      </c>
      <c r="C36" s="2" t="s">
        <v>93</v>
      </c>
      <c r="D36" s="2">
        <v>13</v>
      </c>
      <c r="E36" s="95">
        <v>0.0038773148148148143</v>
      </c>
      <c r="F36" s="6">
        <v>16</v>
      </c>
      <c r="G36" s="59"/>
      <c r="H36" s="6"/>
      <c r="I36" s="7">
        <v>20</v>
      </c>
      <c r="J36" s="7">
        <v>34</v>
      </c>
      <c r="K36" s="6">
        <v>28</v>
      </c>
      <c r="L36" s="7">
        <v>47</v>
      </c>
      <c r="M36" s="6">
        <v>170</v>
      </c>
      <c r="N36" s="7">
        <v>30</v>
      </c>
      <c r="O36" s="6">
        <v>15</v>
      </c>
      <c r="P36" s="7">
        <v>38</v>
      </c>
      <c r="Q36" s="31">
        <f t="shared" si="0"/>
        <v>165</v>
      </c>
    </row>
    <row r="37" spans="1:17" ht="15">
      <c r="A37" s="69">
        <v>20</v>
      </c>
      <c r="B37" s="121" t="s">
        <v>410</v>
      </c>
      <c r="C37" s="2" t="s">
        <v>93</v>
      </c>
      <c r="D37" s="2">
        <v>13</v>
      </c>
      <c r="E37" s="95">
        <v>0.004872685185185186</v>
      </c>
      <c r="F37" s="6">
        <v>0</v>
      </c>
      <c r="G37" s="59"/>
      <c r="H37" s="6"/>
      <c r="I37" s="7">
        <v>14</v>
      </c>
      <c r="J37" s="7">
        <v>22</v>
      </c>
      <c r="K37" s="6">
        <v>20</v>
      </c>
      <c r="L37" s="7">
        <v>29</v>
      </c>
      <c r="M37" s="6">
        <v>135</v>
      </c>
      <c r="N37" s="7">
        <v>12</v>
      </c>
      <c r="O37" s="6">
        <v>7</v>
      </c>
      <c r="P37" s="7">
        <v>15</v>
      </c>
      <c r="Q37" s="31">
        <f t="shared" si="0"/>
        <v>78</v>
      </c>
    </row>
    <row r="38" spans="1:17" ht="15">
      <c r="A38" s="69">
        <v>21</v>
      </c>
      <c r="B38" s="120" t="s">
        <v>411</v>
      </c>
      <c r="C38" s="2" t="s">
        <v>93</v>
      </c>
      <c r="D38" s="2">
        <v>13</v>
      </c>
      <c r="E38" s="95">
        <v>0.0036342592592592594</v>
      </c>
      <c r="F38" s="6">
        <v>22</v>
      </c>
      <c r="G38" s="59"/>
      <c r="H38" s="6"/>
      <c r="I38" s="7">
        <v>16</v>
      </c>
      <c r="J38" s="7">
        <v>26</v>
      </c>
      <c r="K38" s="6">
        <v>25</v>
      </c>
      <c r="L38" s="7">
        <v>39</v>
      </c>
      <c r="M38" s="6">
        <v>180</v>
      </c>
      <c r="N38" s="7">
        <v>35</v>
      </c>
      <c r="O38" s="6">
        <v>-5</v>
      </c>
      <c r="P38" s="7">
        <v>0</v>
      </c>
      <c r="Q38" s="31">
        <f t="shared" si="0"/>
        <v>122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7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7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7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7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7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7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7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7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7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0.07868055555555556</v>
      </c>
      <c r="F48" s="17">
        <f aca="true" t="shared" si="1" ref="F48:P48">SUM(F18:F47)</f>
        <v>303</v>
      </c>
      <c r="G48" s="60">
        <f t="shared" si="1"/>
        <v>0</v>
      </c>
      <c r="H48" s="17">
        <f>SUM(H18:H47)</f>
        <v>0</v>
      </c>
      <c r="I48" s="18">
        <f t="shared" si="1"/>
        <v>178</v>
      </c>
      <c r="J48" s="18">
        <f t="shared" si="1"/>
        <v>373</v>
      </c>
      <c r="K48" s="17">
        <f t="shared" si="1"/>
        <v>522</v>
      </c>
      <c r="L48" s="18">
        <f t="shared" si="1"/>
        <v>809</v>
      </c>
      <c r="M48" s="17">
        <f t="shared" si="1"/>
        <v>3288</v>
      </c>
      <c r="N48" s="18">
        <f t="shared" si="1"/>
        <v>459</v>
      </c>
      <c r="O48" s="17">
        <f t="shared" si="1"/>
        <v>170</v>
      </c>
      <c r="P48" s="18">
        <f t="shared" si="1"/>
        <v>546</v>
      </c>
      <c r="Q48" s="31">
        <f t="shared" si="0"/>
        <v>2490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0.003934027777777778</v>
      </c>
      <c r="F49" s="19">
        <f>SUM(F18:F47)/$F13</f>
        <v>15.15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8.9</v>
      </c>
      <c r="J49" s="19">
        <f t="shared" si="2"/>
        <v>18.65</v>
      </c>
      <c r="K49" s="19">
        <f t="shared" si="2"/>
        <v>26.1</v>
      </c>
      <c r="L49" s="19">
        <f t="shared" si="2"/>
        <v>40.45</v>
      </c>
      <c r="M49" s="19">
        <f t="shared" si="2"/>
        <v>164.4</v>
      </c>
      <c r="N49" s="19">
        <f t="shared" si="2"/>
        <v>22.95</v>
      </c>
      <c r="O49" s="19">
        <f t="shared" si="2"/>
        <v>8.5</v>
      </c>
      <c r="P49" s="19">
        <f t="shared" si="2"/>
        <v>27.3</v>
      </c>
      <c r="Q49" s="19">
        <f>SUM(Q18:Q47)/$F13/6</f>
        <v>20.75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1">
    <cfRule type="cellIs" priority="12" dxfId="109" operator="equal" stopIfTrue="1">
      <formula>0</formula>
    </cfRule>
  </conditionalFormatting>
  <conditionalFormatting sqref="K18">
    <cfRule type="cellIs" priority="10" dxfId="109" operator="equal" stopIfTrue="1">
      <formula>0</formula>
    </cfRule>
  </conditionalFormatting>
  <conditionalFormatting sqref="K18">
    <cfRule type="cellIs" priority="9" dxfId="109" operator="equal" stopIfTrue="1">
      <formula>0</formula>
    </cfRule>
  </conditionalFormatting>
  <conditionalFormatting sqref="K18">
    <cfRule type="cellIs" priority="8" dxfId="109" operator="equal" stopIfTrue="1">
      <formula>0</formula>
    </cfRule>
  </conditionalFormatting>
  <conditionalFormatting sqref="K18">
    <cfRule type="cellIs" priority="7" dxfId="109" operator="equal" stopIfTrue="1">
      <formula>0</formula>
    </cfRule>
  </conditionalFormatting>
  <conditionalFormatting sqref="K36">
    <cfRule type="cellIs" priority="6" dxfId="109" operator="equal" stopIfTrue="1">
      <formula>0</formula>
    </cfRule>
  </conditionalFormatting>
  <conditionalFormatting sqref="K36">
    <cfRule type="cellIs" priority="5" dxfId="109" operator="equal" stopIfTrue="1">
      <formula>0</formula>
    </cfRule>
  </conditionalFormatting>
  <conditionalFormatting sqref="K18">
    <cfRule type="cellIs" priority="4" dxfId="109" operator="equal" stopIfTrue="1">
      <formula>0</formula>
    </cfRule>
  </conditionalFormatting>
  <conditionalFormatting sqref="K18">
    <cfRule type="cellIs" priority="3" dxfId="109" operator="equal" stopIfTrue="1">
      <formula>0</formula>
    </cfRule>
  </conditionalFormatting>
  <conditionalFormatting sqref="K18">
    <cfRule type="cellIs" priority="2" dxfId="109" operator="equal" stopIfTrue="1">
      <formula>0</formula>
    </cfRule>
  </conditionalFormatting>
  <conditionalFormatting sqref="K18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6">
      <selection activeCell="P39" sqref="P39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71093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388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389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321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22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20" t="s">
        <v>412</v>
      </c>
      <c r="C18" s="2" t="s">
        <v>93</v>
      </c>
      <c r="D18" s="2">
        <v>13</v>
      </c>
      <c r="E18" s="95">
        <v>0.005335648148148148</v>
      </c>
      <c r="F18" s="4">
        <v>0</v>
      </c>
      <c r="G18" s="59">
        <v>0</v>
      </c>
      <c r="H18" s="4"/>
      <c r="I18" s="5">
        <v>0</v>
      </c>
      <c r="J18" s="5">
        <v>0</v>
      </c>
      <c r="K18" s="4">
        <v>20</v>
      </c>
      <c r="L18" s="5">
        <v>24</v>
      </c>
      <c r="M18" s="4">
        <v>130</v>
      </c>
      <c r="N18" s="5">
        <v>5</v>
      </c>
      <c r="O18" s="4">
        <v>0</v>
      </c>
      <c r="P18" s="5">
        <v>10</v>
      </c>
      <c r="Q18" s="31">
        <f>(F18+H18+J18+L18+N18+P18)</f>
        <v>39</v>
      </c>
    </row>
    <row r="19" spans="1:17" ht="15">
      <c r="A19" s="68">
        <v>2</v>
      </c>
      <c r="B19" s="120" t="s">
        <v>413</v>
      </c>
      <c r="C19" s="2" t="s">
        <v>93</v>
      </c>
      <c r="D19" s="2">
        <v>13</v>
      </c>
      <c r="E19" s="95">
        <v>0.004224537037037037</v>
      </c>
      <c r="F19" s="6">
        <v>3</v>
      </c>
      <c r="G19" s="59"/>
      <c r="H19" s="6"/>
      <c r="I19" s="7">
        <v>0</v>
      </c>
      <c r="J19" s="7">
        <v>0</v>
      </c>
      <c r="K19" s="6">
        <v>18</v>
      </c>
      <c r="L19" s="7">
        <v>20</v>
      </c>
      <c r="M19" s="6">
        <v>120</v>
      </c>
      <c r="N19" s="7">
        <v>1</v>
      </c>
      <c r="O19" s="6">
        <v>15</v>
      </c>
      <c r="P19" s="7">
        <v>50</v>
      </c>
      <c r="Q19" s="31">
        <f aca="true" t="shared" si="0" ref="Q19:Q48">(F19+H19+J19+L19+N19+P19)</f>
        <v>74</v>
      </c>
    </row>
    <row r="20" spans="1:17" ht="15">
      <c r="A20" s="68">
        <v>3</v>
      </c>
      <c r="B20" s="120" t="s">
        <v>414</v>
      </c>
      <c r="C20" s="2" t="s">
        <v>94</v>
      </c>
      <c r="D20" s="2">
        <v>13</v>
      </c>
      <c r="E20" s="95">
        <v>0.005358796296296296</v>
      </c>
      <c r="F20" s="6">
        <v>0</v>
      </c>
      <c r="G20" s="59"/>
      <c r="H20" s="6"/>
      <c r="I20" s="7">
        <v>6</v>
      </c>
      <c r="J20" s="7">
        <v>6</v>
      </c>
      <c r="K20" s="6">
        <v>16</v>
      </c>
      <c r="L20" s="7">
        <v>21</v>
      </c>
      <c r="M20" s="6">
        <v>130</v>
      </c>
      <c r="N20" s="7">
        <v>10</v>
      </c>
      <c r="O20" s="6">
        <v>10</v>
      </c>
      <c r="P20" s="7">
        <v>23</v>
      </c>
      <c r="Q20" s="31">
        <f t="shared" si="0"/>
        <v>60</v>
      </c>
    </row>
    <row r="21" spans="1:17" ht="15">
      <c r="A21" s="68">
        <v>4</v>
      </c>
      <c r="B21" s="120" t="s">
        <v>415</v>
      </c>
      <c r="C21" s="2" t="s">
        <v>93</v>
      </c>
      <c r="D21" s="2">
        <v>13</v>
      </c>
      <c r="E21" s="95">
        <v>0.003587962962962963</v>
      </c>
      <c r="F21" s="6">
        <v>15</v>
      </c>
      <c r="G21" s="59"/>
      <c r="H21" s="6"/>
      <c r="I21" s="7">
        <v>20</v>
      </c>
      <c r="J21" s="7">
        <v>67</v>
      </c>
      <c r="K21" s="6">
        <v>26</v>
      </c>
      <c r="L21" s="7">
        <v>36</v>
      </c>
      <c r="M21" s="6">
        <v>170</v>
      </c>
      <c r="N21" s="7">
        <v>20</v>
      </c>
      <c r="O21" s="6">
        <v>11</v>
      </c>
      <c r="P21" s="7">
        <v>35</v>
      </c>
      <c r="Q21" s="31">
        <f t="shared" si="0"/>
        <v>173</v>
      </c>
    </row>
    <row r="22" spans="1:17" ht="15">
      <c r="A22" s="68">
        <v>5</v>
      </c>
      <c r="B22" s="120" t="s">
        <v>416</v>
      </c>
      <c r="C22" s="2" t="s">
        <v>94</v>
      </c>
      <c r="D22" s="2">
        <v>13</v>
      </c>
      <c r="E22" s="95">
        <v>0.005451388888888888</v>
      </c>
      <c r="F22" s="6">
        <v>0</v>
      </c>
      <c r="G22" s="59"/>
      <c r="H22" s="6"/>
      <c r="I22" s="7">
        <v>0</v>
      </c>
      <c r="J22" s="7">
        <v>0</v>
      </c>
      <c r="K22" s="6">
        <v>20</v>
      </c>
      <c r="L22" s="7">
        <v>24</v>
      </c>
      <c r="M22" s="6">
        <v>140</v>
      </c>
      <c r="N22" s="7">
        <v>8</v>
      </c>
      <c r="O22" s="6">
        <v>16</v>
      </c>
      <c r="P22" s="7">
        <v>53</v>
      </c>
      <c r="Q22" s="31">
        <f t="shared" si="0"/>
        <v>85</v>
      </c>
    </row>
    <row r="23" spans="1:17" ht="15">
      <c r="A23" s="68">
        <v>6</v>
      </c>
      <c r="B23" s="120" t="s">
        <v>417</v>
      </c>
      <c r="C23" s="2" t="s">
        <v>94</v>
      </c>
      <c r="D23" s="2">
        <v>14</v>
      </c>
      <c r="E23" s="95">
        <v>0.0043287037037037035</v>
      </c>
      <c r="F23" s="6">
        <v>7</v>
      </c>
      <c r="G23" s="59"/>
      <c r="H23" s="6"/>
      <c r="I23" s="7">
        <v>10</v>
      </c>
      <c r="J23" s="7">
        <v>14</v>
      </c>
      <c r="K23" s="6">
        <v>19</v>
      </c>
      <c r="L23" s="7">
        <v>27</v>
      </c>
      <c r="M23" s="6">
        <v>110</v>
      </c>
      <c r="N23" s="7">
        <v>2</v>
      </c>
      <c r="O23" s="6">
        <v>-5</v>
      </c>
      <c r="P23" s="7">
        <v>0</v>
      </c>
      <c r="Q23" s="31">
        <f t="shared" si="0"/>
        <v>50</v>
      </c>
    </row>
    <row r="24" spans="1:17" ht="15">
      <c r="A24" s="68">
        <v>7</v>
      </c>
      <c r="B24" s="120" t="s">
        <v>418</v>
      </c>
      <c r="C24" s="2" t="s">
        <v>94</v>
      </c>
      <c r="D24" s="2">
        <v>13</v>
      </c>
      <c r="E24" s="95">
        <v>0.004837962962962963</v>
      </c>
      <c r="F24" s="6">
        <v>0</v>
      </c>
      <c r="G24" s="59"/>
      <c r="H24" s="6"/>
      <c r="I24" s="7">
        <v>0</v>
      </c>
      <c r="J24" s="7">
        <v>0</v>
      </c>
      <c r="K24" s="6">
        <v>28</v>
      </c>
      <c r="L24" s="7">
        <v>40</v>
      </c>
      <c r="M24" s="6">
        <v>140</v>
      </c>
      <c r="N24" s="7">
        <v>8</v>
      </c>
      <c r="O24" s="6">
        <v>5</v>
      </c>
      <c r="P24" s="7">
        <v>20</v>
      </c>
      <c r="Q24" s="31">
        <f t="shared" si="0"/>
        <v>68</v>
      </c>
    </row>
    <row r="25" spans="1:17" ht="15">
      <c r="A25" s="68">
        <v>8</v>
      </c>
      <c r="B25" s="120" t="s">
        <v>419</v>
      </c>
      <c r="C25" s="2" t="s">
        <v>93</v>
      </c>
      <c r="D25" s="2">
        <v>14</v>
      </c>
      <c r="E25" s="95">
        <v>0.0038773148148148143</v>
      </c>
      <c r="F25" s="6">
        <v>16</v>
      </c>
      <c r="G25" s="59"/>
      <c r="H25" s="6"/>
      <c r="I25" s="7">
        <v>10</v>
      </c>
      <c r="J25" s="7">
        <v>14</v>
      </c>
      <c r="K25" s="6">
        <v>20</v>
      </c>
      <c r="L25" s="7">
        <v>29</v>
      </c>
      <c r="M25" s="6">
        <v>155</v>
      </c>
      <c r="N25" s="7">
        <v>22</v>
      </c>
      <c r="O25" s="6">
        <v>16</v>
      </c>
      <c r="P25" s="7">
        <v>41</v>
      </c>
      <c r="Q25" s="31">
        <f t="shared" si="0"/>
        <v>122</v>
      </c>
    </row>
    <row r="26" spans="1:17" ht="15">
      <c r="A26" s="68">
        <v>9</v>
      </c>
      <c r="B26" s="120" t="s">
        <v>420</v>
      </c>
      <c r="C26" s="2" t="s">
        <v>94</v>
      </c>
      <c r="D26" s="2">
        <v>13</v>
      </c>
      <c r="E26" s="95">
        <v>0.0038773148148148143</v>
      </c>
      <c r="F26" s="6">
        <v>16</v>
      </c>
      <c r="G26" s="59"/>
      <c r="H26" s="6"/>
      <c r="I26" s="7">
        <v>20</v>
      </c>
      <c r="J26" s="7">
        <v>34</v>
      </c>
      <c r="K26" s="6">
        <v>28</v>
      </c>
      <c r="L26" s="7">
        <v>47</v>
      </c>
      <c r="M26" s="6">
        <v>170</v>
      </c>
      <c r="N26" s="7">
        <v>30</v>
      </c>
      <c r="O26" s="6">
        <v>15</v>
      </c>
      <c r="P26" s="7">
        <v>38</v>
      </c>
      <c r="Q26" s="31">
        <f t="shared" si="0"/>
        <v>165</v>
      </c>
    </row>
    <row r="27" spans="1:17" ht="15">
      <c r="A27" s="68">
        <v>10</v>
      </c>
      <c r="B27" s="120" t="s">
        <v>421</v>
      </c>
      <c r="C27" s="2" t="s">
        <v>93</v>
      </c>
      <c r="D27" s="2">
        <v>13</v>
      </c>
      <c r="E27" s="95">
        <v>0.004872685185185186</v>
      </c>
      <c r="F27" s="6">
        <v>0</v>
      </c>
      <c r="G27" s="59"/>
      <c r="H27" s="6"/>
      <c r="I27" s="7">
        <v>14</v>
      </c>
      <c r="J27" s="7">
        <v>22</v>
      </c>
      <c r="K27" s="6">
        <v>20</v>
      </c>
      <c r="L27" s="7">
        <v>29</v>
      </c>
      <c r="M27" s="6">
        <v>135</v>
      </c>
      <c r="N27" s="7">
        <v>12</v>
      </c>
      <c r="O27" s="6">
        <v>7</v>
      </c>
      <c r="P27" s="7">
        <v>15</v>
      </c>
      <c r="Q27" s="31">
        <f t="shared" si="0"/>
        <v>78</v>
      </c>
    </row>
    <row r="28" spans="1:17" ht="15">
      <c r="A28" s="68">
        <v>11</v>
      </c>
      <c r="B28" s="120" t="s">
        <v>422</v>
      </c>
      <c r="C28" s="2" t="s">
        <v>93</v>
      </c>
      <c r="D28" s="2">
        <v>13</v>
      </c>
      <c r="E28" s="95">
        <v>0.004108796296296297</v>
      </c>
      <c r="F28" s="6">
        <v>5</v>
      </c>
      <c r="G28" s="59"/>
      <c r="H28" s="6"/>
      <c r="I28" s="7">
        <v>3</v>
      </c>
      <c r="J28" s="7">
        <v>17</v>
      </c>
      <c r="K28" s="6">
        <v>26</v>
      </c>
      <c r="L28" s="7">
        <v>36</v>
      </c>
      <c r="M28" s="6">
        <v>180</v>
      </c>
      <c r="N28" s="7">
        <v>25</v>
      </c>
      <c r="O28" s="6">
        <v>5</v>
      </c>
      <c r="P28" s="7">
        <v>20</v>
      </c>
      <c r="Q28" s="31">
        <f t="shared" si="0"/>
        <v>103</v>
      </c>
    </row>
    <row r="29" spans="1:17" ht="15">
      <c r="A29" s="68">
        <v>12</v>
      </c>
      <c r="B29" s="120" t="s">
        <v>423</v>
      </c>
      <c r="C29" s="2" t="s">
        <v>93</v>
      </c>
      <c r="D29" s="2">
        <v>13</v>
      </c>
      <c r="E29" s="95">
        <v>0.004953703703703704</v>
      </c>
      <c r="F29" s="6">
        <v>0</v>
      </c>
      <c r="G29" s="59"/>
      <c r="H29" s="6"/>
      <c r="I29" s="7">
        <v>20</v>
      </c>
      <c r="J29" s="7">
        <v>34</v>
      </c>
      <c r="K29" s="6">
        <v>24</v>
      </c>
      <c r="L29" s="7">
        <v>37</v>
      </c>
      <c r="M29" s="6">
        <v>140</v>
      </c>
      <c r="N29" s="7">
        <v>15</v>
      </c>
      <c r="O29" s="6">
        <v>14</v>
      </c>
      <c r="P29" s="7">
        <v>35</v>
      </c>
      <c r="Q29" s="31">
        <f t="shared" si="0"/>
        <v>121</v>
      </c>
    </row>
    <row r="30" spans="1:17" ht="15">
      <c r="A30" s="68">
        <v>13</v>
      </c>
      <c r="B30" s="120" t="s">
        <v>424</v>
      </c>
      <c r="C30" s="2" t="s">
        <v>94</v>
      </c>
      <c r="D30" s="2">
        <v>13</v>
      </c>
      <c r="E30" s="95">
        <v>0.003587962962962963</v>
      </c>
      <c r="F30" s="6">
        <v>15</v>
      </c>
      <c r="G30" s="59"/>
      <c r="H30" s="6"/>
      <c r="I30" s="7">
        <v>20</v>
      </c>
      <c r="J30" s="7">
        <v>67</v>
      </c>
      <c r="K30" s="6">
        <v>26</v>
      </c>
      <c r="L30" s="7">
        <v>36</v>
      </c>
      <c r="M30" s="6">
        <v>170</v>
      </c>
      <c r="N30" s="7">
        <v>20</v>
      </c>
      <c r="O30" s="6">
        <v>13</v>
      </c>
      <c r="P30" s="7">
        <v>40</v>
      </c>
      <c r="Q30" s="31">
        <f t="shared" si="0"/>
        <v>178</v>
      </c>
    </row>
    <row r="31" spans="1:17" ht="15">
      <c r="A31" s="69">
        <v>14</v>
      </c>
      <c r="B31" s="120" t="s">
        <v>425</v>
      </c>
      <c r="C31" s="2" t="s">
        <v>93</v>
      </c>
      <c r="D31" s="2">
        <v>13</v>
      </c>
      <c r="E31" s="95">
        <v>0.0030787037037037037</v>
      </c>
      <c r="F31" s="6">
        <v>28</v>
      </c>
      <c r="G31" s="59"/>
      <c r="H31" s="6"/>
      <c r="I31" s="7">
        <v>0</v>
      </c>
      <c r="J31" s="7">
        <v>0</v>
      </c>
      <c r="K31" s="6">
        <v>30</v>
      </c>
      <c r="L31" s="7">
        <v>44</v>
      </c>
      <c r="M31" s="6">
        <v>160</v>
      </c>
      <c r="N31" s="7">
        <v>15</v>
      </c>
      <c r="O31" s="6">
        <v>3</v>
      </c>
      <c r="P31" s="7">
        <v>16</v>
      </c>
      <c r="Q31" s="31">
        <f t="shared" si="0"/>
        <v>103</v>
      </c>
    </row>
    <row r="32" spans="1:17" ht="15">
      <c r="A32" s="69">
        <v>15</v>
      </c>
      <c r="B32" s="120" t="s">
        <v>426</v>
      </c>
      <c r="C32" s="2" t="s">
        <v>93</v>
      </c>
      <c r="D32" s="2">
        <v>13</v>
      </c>
      <c r="E32" s="95">
        <v>0.002962962962962963</v>
      </c>
      <c r="F32" s="6">
        <v>32</v>
      </c>
      <c r="G32" s="59"/>
      <c r="H32" s="6"/>
      <c r="I32" s="7">
        <v>1</v>
      </c>
      <c r="J32" s="7">
        <v>10</v>
      </c>
      <c r="K32" s="6">
        <v>27</v>
      </c>
      <c r="L32" s="7">
        <v>38</v>
      </c>
      <c r="M32" s="6">
        <v>175</v>
      </c>
      <c r="N32" s="7">
        <v>23</v>
      </c>
      <c r="O32" s="6">
        <v>10</v>
      </c>
      <c r="P32" s="7">
        <v>32</v>
      </c>
      <c r="Q32" s="31">
        <f t="shared" si="0"/>
        <v>135</v>
      </c>
    </row>
    <row r="33" spans="1:17" ht="15">
      <c r="A33" s="69">
        <v>16</v>
      </c>
      <c r="B33" s="120" t="s">
        <v>427</v>
      </c>
      <c r="C33" s="2" t="s">
        <v>94</v>
      </c>
      <c r="D33" s="2">
        <v>13</v>
      </c>
      <c r="E33" s="95">
        <v>0.003530092592592592</v>
      </c>
      <c r="F33" s="6">
        <v>25</v>
      </c>
      <c r="G33" s="59"/>
      <c r="H33" s="6"/>
      <c r="I33" s="7">
        <v>18</v>
      </c>
      <c r="J33" s="7">
        <v>30</v>
      </c>
      <c r="K33" s="6">
        <v>31</v>
      </c>
      <c r="L33" s="7">
        <v>54</v>
      </c>
      <c r="M33" s="6">
        <v>170</v>
      </c>
      <c r="N33" s="7">
        <v>30</v>
      </c>
      <c r="O33" s="6">
        <v>12</v>
      </c>
      <c r="P33" s="7">
        <v>29</v>
      </c>
      <c r="Q33" s="31">
        <f t="shared" si="0"/>
        <v>168</v>
      </c>
    </row>
    <row r="34" spans="1:17" ht="15">
      <c r="A34" s="69">
        <v>17</v>
      </c>
      <c r="B34" s="120" t="s">
        <v>428</v>
      </c>
      <c r="C34" s="2" t="s">
        <v>93</v>
      </c>
      <c r="D34" s="2">
        <v>14</v>
      </c>
      <c r="E34" s="95">
        <v>0.0036111111111111114</v>
      </c>
      <c r="F34" s="6">
        <v>23</v>
      </c>
      <c r="G34" s="59"/>
      <c r="H34" s="6"/>
      <c r="I34" s="7">
        <v>22</v>
      </c>
      <c r="J34" s="7">
        <v>38</v>
      </c>
      <c r="K34" s="6">
        <v>33</v>
      </c>
      <c r="L34" s="7">
        <v>58</v>
      </c>
      <c r="M34" s="6">
        <v>170</v>
      </c>
      <c r="N34" s="7">
        <v>30</v>
      </c>
      <c r="O34" s="6">
        <v>14</v>
      </c>
      <c r="P34" s="7">
        <v>17</v>
      </c>
      <c r="Q34" s="31">
        <f t="shared" si="0"/>
        <v>166</v>
      </c>
    </row>
    <row r="35" spans="1:17" ht="15">
      <c r="A35" s="69">
        <v>18</v>
      </c>
      <c r="B35" s="120" t="s">
        <v>429</v>
      </c>
      <c r="C35" s="2" t="s">
        <v>93</v>
      </c>
      <c r="D35" s="2">
        <v>13</v>
      </c>
      <c r="E35" s="95">
        <v>0.003043981481481482</v>
      </c>
      <c r="F35" s="6">
        <v>29</v>
      </c>
      <c r="G35" s="59"/>
      <c r="H35" s="6"/>
      <c r="I35" s="7">
        <v>0</v>
      </c>
      <c r="J35" s="7">
        <v>0</v>
      </c>
      <c r="K35" s="6">
        <v>25</v>
      </c>
      <c r="L35" s="7">
        <v>34</v>
      </c>
      <c r="M35" s="6">
        <v>140</v>
      </c>
      <c r="N35" s="7">
        <v>9</v>
      </c>
      <c r="O35" s="6">
        <v>5</v>
      </c>
      <c r="P35" s="7">
        <v>20</v>
      </c>
      <c r="Q35" s="31">
        <f t="shared" si="0"/>
        <v>92</v>
      </c>
    </row>
    <row r="36" spans="1:17" ht="15">
      <c r="A36" s="69">
        <v>19</v>
      </c>
      <c r="B36" s="120" t="s">
        <v>430</v>
      </c>
      <c r="C36" s="2" t="s">
        <v>93</v>
      </c>
      <c r="D36" s="2">
        <v>13</v>
      </c>
      <c r="E36" s="95">
        <v>0.003414351851851852</v>
      </c>
      <c r="F36" s="6">
        <v>28</v>
      </c>
      <c r="G36" s="59"/>
      <c r="H36" s="6"/>
      <c r="I36" s="7">
        <v>24</v>
      </c>
      <c r="J36" s="7">
        <v>42</v>
      </c>
      <c r="K36" s="6">
        <v>30</v>
      </c>
      <c r="L36" s="7">
        <v>52</v>
      </c>
      <c r="M36" s="6">
        <v>200</v>
      </c>
      <c r="N36" s="7">
        <v>50</v>
      </c>
      <c r="O36" s="6">
        <v>11</v>
      </c>
      <c r="P36" s="7">
        <v>11</v>
      </c>
      <c r="Q36" s="31">
        <f t="shared" si="0"/>
        <v>183</v>
      </c>
    </row>
    <row r="37" spans="1:17" ht="15">
      <c r="A37" s="69">
        <v>20</v>
      </c>
      <c r="B37" s="120" t="s">
        <v>431</v>
      </c>
      <c r="C37" s="2" t="s">
        <v>94</v>
      </c>
      <c r="D37" s="2">
        <v>14</v>
      </c>
      <c r="E37" s="95">
        <v>0.004108796296296297</v>
      </c>
      <c r="F37" s="6">
        <v>11</v>
      </c>
      <c r="G37" s="59"/>
      <c r="H37" s="6"/>
      <c r="I37" s="7">
        <v>8</v>
      </c>
      <c r="J37" s="7">
        <v>10</v>
      </c>
      <c r="K37" s="6">
        <v>25</v>
      </c>
      <c r="L37" s="7">
        <v>39</v>
      </c>
      <c r="M37" s="6">
        <v>160</v>
      </c>
      <c r="N37" s="7">
        <v>25</v>
      </c>
      <c r="O37" s="6">
        <v>10</v>
      </c>
      <c r="P37" s="7">
        <v>9</v>
      </c>
      <c r="Q37" s="31">
        <f t="shared" si="0"/>
        <v>94</v>
      </c>
    </row>
    <row r="38" spans="1:17" ht="15">
      <c r="A38" s="69">
        <v>21</v>
      </c>
      <c r="B38" s="120" t="s">
        <v>432</v>
      </c>
      <c r="C38" s="2" t="s">
        <v>93</v>
      </c>
      <c r="D38" s="2">
        <v>14</v>
      </c>
      <c r="E38" s="95">
        <v>0.0038657407407407408</v>
      </c>
      <c r="F38" s="6">
        <v>16</v>
      </c>
      <c r="G38" s="59"/>
      <c r="H38" s="6"/>
      <c r="I38" s="7">
        <v>12</v>
      </c>
      <c r="J38" s="7">
        <v>18</v>
      </c>
      <c r="K38" s="6">
        <v>27</v>
      </c>
      <c r="L38" s="7">
        <v>38</v>
      </c>
      <c r="M38" s="6">
        <v>150</v>
      </c>
      <c r="N38" s="7">
        <v>20</v>
      </c>
      <c r="O38" s="6">
        <v>22</v>
      </c>
      <c r="P38" s="7">
        <v>33</v>
      </c>
      <c r="Q38" s="31">
        <f t="shared" si="0"/>
        <v>125</v>
      </c>
    </row>
    <row r="39" spans="1:17" ht="15">
      <c r="A39" s="69">
        <v>22</v>
      </c>
      <c r="B39" s="120" t="s">
        <v>433</v>
      </c>
      <c r="C39" s="2" t="s">
        <v>94</v>
      </c>
      <c r="D39" s="22">
        <v>12</v>
      </c>
      <c r="E39" s="95">
        <v>0.003425925925925926</v>
      </c>
      <c r="F39" s="6">
        <v>19</v>
      </c>
      <c r="G39" s="59"/>
      <c r="H39" s="6"/>
      <c r="I39" s="7">
        <v>1</v>
      </c>
      <c r="J39" s="7">
        <v>10</v>
      </c>
      <c r="K39" s="6">
        <v>28</v>
      </c>
      <c r="L39" s="7">
        <v>40</v>
      </c>
      <c r="M39" s="6">
        <v>160</v>
      </c>
      <c r="N39" s="7">
        <v>15</v>
      </c>
      <c r="O39" s="6">
        <v>5</v>
      </c>
      <c r="P39" s="7">
        <v>20</v>
      </c>
      <c r="Q39" s="31">
        <f t="shared" si="0"/>
        <v>104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0.08944444444444444</v>
      </c>
      <c r="F48" s="17">
        <f aca="true" t="shared" si="1" ref="F48:P48">SUM(F18:F47)</f>
        <v>288</v>
      </c>
      <c r="G48" s="60">
        <f t="shared" si="1"/>
        <v>0</v>
      </c>
      <c r="H48" s="17">
        <f>SUM(H18:H47)</f>
        <v>0</v>
      </c>
      <c r="I48" s="18">
        <f t="shared" si="1"/>
        <v>209</v>
      </c>
      <c r="J48" s="18">
        <f t="shared" si="1"/>
        <v>433</v>
      </c>
      <c r="K48" s="17">
        <f t="shared" si="1"/>
        <v>547</v>
      </c>
      <c r="L48" s="18">
        <f t="shared" si="1"/>
        <v>803</v>
      </c>
      <c r="M48" s="17">
        <f t="shared" si="1"/>
        <v>3375</v>
      </c>
      <c r="N48" s="18">
        <f t="shared" si="1"/>
        <v>395</v>
      </c>
      <c r="O48" s="17">
        <f t="shared" si="1"/>
        <v>214</v>
      </c>
      <c r="P48" s="18">
        <f t="shared" si="1"/>
        <v>567</v>
      </c>
      <c r="Q48" s="31">
        <f t="shared" si="0"/>
        <v>2486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0.004065656565656565</v>
      </c>
      <c r="F49" s="19">
        <f>SUM(F18:F47)/$F13</f>
        <v>13.090909090909092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9.5</v>
      </c>
      <c r="J49" s="19">
        <f t="shared" si="2"/>
        <v>19.681818181818183</v>
      </c>
      <c r="K49" s="19">
        <f t="shared" si="2"/>
        <v>24.863636363636363</v>
      </c>
      <c r="L49" s="19">
        <f t="shared" si="2"/>
        <v>36.5</v>
      </c>
      <c r="M49" s="19">
        <f t="shared" si="2"/>
        <v>153.4090909090909</v>
      </c>
      <c r="N49" s="19">
        <f t="shared" si="2"/>
        <v>17.954545454545453</v>
      </c>
      <c r="O49" s="19">
        <f t="shared" si="2"/>
        <v>9.727272727272727</v>
      </c>
      <c r="P49" s="19">
        <f t="shared" si="2"/>
        <v>25.772727272727273</v>
      </c>
      <c r="Q49" s="19">
        <f>SUM(Q18:Q47)/$F13/6</f>
        <v>18.833333333333332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2" dxfId="109" operator="equal" stopIfTrue="1">
      <formula>0</formula>
    </cfRule>
  </conditionalFormatting>
  <conditionalFormatting sqref="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3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2.0039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434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436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435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20" t="s">
        <v>439</v>
      </c>
      <c r="C18" s="2" t="s">
        <v>94</v>
      </c>
      <c r="D18" s="2">
        <v>12</v>
      </c>
      <c r="E18" s="95">
        <v>0.0036805555555555554</v>
      </c>
      <c r="F18" s="6">
        <v>19</v>
      </c>
      <c r="G18" s="59">
        <v>0</v>
      </c>
      <c r="H18" s="7"/>
      <c r="I18" s="7">
        <v>12</v>
      </c>
      <c r="J18" s="7">
        <v>18</v>
      </c>
      <c r="K18" s="6">
        <v>30</v>
      </c>
      <c r="L18" s="7">
        <v>52</v>
      </c>
      <c r="M18" s="6">
        <v>183</v>
      </c>
      <c r="N18" s="7">
        <v>26</v>
      </c>
      <c r="O18" s="4">
        <v>5</v>
      </c>
      <c r="P18" s="5">
        <v>11</v>
      </c>
      <c r="Q18" s="31">
        <f>(F18+H18+J18+L18+N18+P18)</f>
        <v>126</v>
      </c>
    </row>
    <row r="19" spans="1:17" ht="15">
      <c r="A19" s="68">
        <v>2</v>
      </c>
      <c r="B19" s="120" t="s">
        <v>440</v>
      </c>
      <c r="C19" s="2" t="s">
        <v>93</v>
      </c>
      <c r="D19" s="2">
        <v>13</v>
      </c>
      <c r="E19" s="95">
        <v>0.0036111111111111114</v>
      </c>
      <c r="F19" s="6">
        <v>15</v>
      </c>
      <c r="G19" s="7"/>
      <c r="H19" s="7"/>
      <c r="I19" s="7">
        <v>12</v>
      </c>
      <c r="J19" s="7">
        <v>18</v>
      </c>
      <c r="K19" s="6">
        <v>29</v>
      </c>
      <c r="L19" s="7">
        <v>42</v>
      </c>
      <c r="M19" s="6">
        <v>120</v>
      </c>
      <c r="N19" s="7">
        <v>1</v>
      </c>
      <c r="O19" s="6">
        <v>8</v>
      </c>
      <c r="P19" s="7">
        <v>7</v>
      </c>
      <c r="Q19" s="31">
        <f aca="true" t="shared" si="0" ref="Q19:Q48">(F19+H19+J19+L19+N19+P19)</f>
        <v>83</v>
      </c>
    </row>
    <row r="20" spans="1:17" ht="15">
      <c r="A20" s="68">
        <v>3</v>
      </c>
      <c r="B20" s="120" t="s">
        <v>441</v>
      </c>
      <c r="C20" s="2" t="s">
        <v>93</v>
      </c>
      <c r="D20" s="2">
        <v>13</v>
      </c>
      <c r="E20" s="95">
        <v>0.0036342592592592594</v>
      </c>
      <c r="F20" s="6">
        <v>22</v>
      </c>
      <c r="G20" s="7"/>
      <c r="H20" s="7"/>
      <c r="I20" s="7">
        <v>0</v>
      </c>
      <c r="J20" s="7">
        <v>0</v>
      </c>
      <c r="K20" s="6">
        <v>25</v>
      </c>
      <c r="L20" s="7">
        <v>39</v>
      </c>
      <c r="M20" s="6">
        <v>190</v>
      </c>
      <c r="N20" s="7">
        <v>30</v>
      </c>
      <c r="O20" s="6">
        <v>10</v>
      </c>
      <c r="P20" s="7">
        <v>32</v>
      </c>
      <c r="Q20" s="31">
        <f t="shared" si="0"/>
        <v>123</v>
      </c>
    </row>
    <row r="21" spans="1:17" ht="15">
      <c r="A21" s="68">
        <v>4</v>
      </c>
      <c r="B21" s="120" t="s">
        <v>442</v>
      </c>
      <c r="C21" s="2" t="s">
        <v>94</v>
      </c>
      <c r="D21" s="2">
        <v>13</v>
      </c>
      <c r="E21" s="95">
        <v>0.0036805555555555554</v>
      </c>
      <c r="F21" s="6">
        <v>19</v>
      </c>
      <c r="G21" s="7"/>
      <c r="H21" s="7"/>
      <c r="I21" s="7">
        <v>16</v>
      </c>
      <c r="J21" s="7">
        <v>26</v>
      </c>
      <c r="K21" s="6">
        <v>30</v>
      </c>
      <c r="L21" s="7">
        <v>52</v>
      </c>
      <c r="M21" s="6">
        <v>180</v>
      </c>
      <c r="N21" s="7">
        <v>25</v>
      </c>
      <c r="O21" s="6">
        <v>0</v>
      </c>
      <c r="P21" s="7">
        <v>4</v>
      </c>
      <c r="Q21" s="31">
        <f t="shared" si="0"/>
        <v>126</v>
      </c>
    </row>
    <row r="22" spans="1:17" ht="15">
      <c r="A22" s="68">
        <v>5</v>
      </c>
      <c r="B22" s="120" t="s">
        <v>443</v>
      </c>
      <c r="C22" s="2" t="s">
        <v>93</v>
      </c>
      <c r="D22" s="2">
        <v>13</v>
      </c>
      <c r="E22" s="95">
        <v>0.0030555555555555557</v>
      </c>
      <c r="F22" s="6">
        <v>39</v>
      </c>
      <c r="G22" s="7"/>
      <c r="H22" s="7"/>
      <c r="I22" s="7">
        <v>12</v>
      </c>
      <c r="J22" s="7">
        <v>18</v>
      </c>
      <c r="K22" s="6">
        <v>34</v>
      </c>
      <c r="L22" s="7">
        <v>60</v>
      </c>
      <c r="M22" s="6">
        <v>183</v>
      </c>
      <c r="N22" s="7">
        <v>26</v>
      </c>
      <c r="O22" s="6">
        <v>12</v>
      </c>
      <c r="P22" s="7">
        <v>29</v>
      </c>
      <c r="Q22" s="31">
        <f t="shared" si="0"/>
        <v>172</v>
      </c>
    </row>
    <row r="23" spans="1:17" ht="15">
      <c r="A23" s="68">
        <v>6</v>
      </c>
      <c r="B23" s="120" t="s">
        <v>444</v>
      </c>
      <c r="C23" s="2" t="s">
        <v>94</v>
      </c>
      <c r="D23" s="2">
        <v>13</v>
      </c>
      <c r="E23" s="95">
        <v>0.0032291666666666666</v>
      </c>
      <c r="F23" s="6">
        <v>34</v>
      </c>
      <c r="G23" s="7"/>
      <c r="H23" s="7"/>
      <c r="I23" s="7">
        <v>25</v>
      </c>
      <c r="J23" s="7">
        <v>44</v>
      </c>
      <c r="K23" s="6">
        <v>31</v>
      </c>
      <c r="L23" s="7">
        <v>54</v>
      </c>
      <c r="M23" s="6">
        <v>156</v>
      </c>
      <c r="N23" s="7">
        <v>16</v>
      </c>
      <c r="O23" s="6">
        <v>4</v>
      </c>
      <c r="P23" s="7">
        <v>18</v>
      </c>
      <c r="Q23" s="31">
        <f t="shared" si="0"/>
        <v>166</v>
      </c>
    </row>
    <row r="24" spans="1:17" ht="15">
      <c r="A24" s="68">
        <v>7</v>
      </c>
      <c r="B24" s="120" t="s">
        <v>445</v>
      </c>
      <c r="C24" s="2" t="s">
        <v>93</v>
      </c>
      <c r="D24" s="2">
        <v>13</v>
      </c>
      <c r="E24" s="95">
        <v>0.0037268518518518514</v>
      </c>
      <c r="F24" s="6">
        <v>12</v>
      </c>
      <c r="G24" s="7"/>
      <c r="H24" s="7"/>
      <c r="I24" s="7">
        <v>11</v>
      </c>
      <c r="J24" s="7">
        <v>50</v>
      </c>
      <c r="K24" s="6">
        <v>28</v>
      </c>
      <c r="L24" s="7">
        <v>40</v>
      </c>
      <c r="M24" s="6">
        <v>138</v>
      </c>
      <c r="N24" s="7">
        <v>3</v>
      </c>
      <c r="O24" s="6">
        <v>5</v>
      </c>
      <c r="P24" s="7">
        <v>20</v>
      </c>
      <c r="Q24" s="31">
        <f t="shared" si="0"/>
        <v>125</v>
      </c>
    </row>
    <row r="25" spans="1:17" ht="15">
      <c r="A25" s="68">
        <v>8</v>
      </c>
      <c r="B25" s="120" t="s">
        <v>446</v>
      </c>
      <c r="C25" s="2" t="s">
        <v>93</v>
      </c>
      <c r="D25" s="2">
        <v>13</v>
      </c>
      <c r="E25" s="95">
        <v>0.0036805555555555554</v>
      </c>
      <c r="F25" s="6">
        <v>16</v>
      </c>
      <c r="G25" s="7"/>
      <c r="H25" s="7"/>
      <c r="I25" s="7">
        <v>0</v>
      </c>
      <c r="J25" s="7">
        <v>0</v>
      </c>
      <c r="K25" s="6">
        <v>30</v>
      </c>
      <c r="L25" s="7">
        <v>44</v>
      </c>
      <c r="M25" s="6">
        <v>153</v>
      </c>
      <c r="N25" s="7">
        <v>14</v>
      </c>
      <c r="O25" s="6">
        <v>11</v>
      </c>
      <c r="P25" s="7">
        <v>26</v>
      </c>
      <c r="Q25" s="31">
        <f t="shared" si="0"/>
        <v>100</v>
      </c>
    </row>
    <row r="26" spans="1:17" ht="15">
      <c r="A26" s="68">
        <v>9</v>
      </c>
      <c r="B26" s="120" t="s">
        <v>447</v>
      </c>
      <c r="C26" s="2" t="s">
        <v>94</v>
      </c>
      <c r="D26" s="2">
        <v>13</v>
      </c>
      <c r="E26" s="95">
        <v>0.0032870370370370367</v>
      </c>
      <c r="F26" s="6">
        <v>22</v>
      </c>
      <c r="G26" s="7"/>
      <c r="H26" s="7"/>
      <c r="I26" s="7">
        <v>0</v>
      </c>
      <c r="J26" s="7">
        <v>0</v>
      </c>
      <c r="K26" s="6">
        <v>31</v>
      </c>
      <c r="L26" s="7">
        <v>54</v>
      </c>
      <c r="M26" s="6">
        <v>210</v>
      </c>
      <c r="N26" s="7">
        <v>48</v>
      </c>
      <c r="O26" s="6">
        <v>0</v>
      </c>
      <c r="P26" s="7">
        <v>10</v>
      </c>
      <c r="Q26" s="31">
        <f t="shared" si="0"/>
        <v>134</v>
      </c>
    </row>
    <row r="27" spans="1:17" ht="15">
      <c r="A27" s="68">
        <v>10</v>
      </c>
      <c r="B27" s="120" t="s">
        <v>448</v>
      </c>
      <c r="C27" s="2" t="s">
        <v>94</v>
      </c>
      <c r="D27" s="2">
        <v>13</v>
      </c>
      <c r="E27" s="95">
        <v>0.0038657407407407408</v>
      </c>
      <c r="F27" s="6">
        <v>9</v>
      </c>
      <c r="G27" s="7"/>
      <c r="H27" s="7"/>
      <c r="I27" s="7">
        <v>3</v>
      </c>
      <c r="J27" s="7">
        <v>17</v>
      </c>
      <c r="K27" s="6">
        <v>25</v>
      </c>
      <c r="L27" s="7">
        <v>34</v>
      </c>
      <c r="M27" s="6">
        <v>130</v>
      </c>
      <c r="N27" s="7">
        <v>6</v>
      </c>
      <c r="O27" s="6">
        <v>10</v>
      </c>
      <c r="P27" s="7">
        <v>32</v>
      </c>
      <c r="Q27" s="31">
        <f t="shared" si="0"/>
        <v>98</v>
      </c>
    </row>
    <row r="28" spans="1:17" ht="15">
      <c r="A28" s="68">
        <v>11</v>
      </c>
      <c r="B28" s="120" t="s">
        <v>449</v>
      </c>
      <c r="C28" s="2" t="s">
        <v>93</v>
      </c>
      <c r="D28" s="2">
        <v>13</v>
      </c>
      <c r="E28" s="95">
        <v>0.003148148148148148</v>
      </c>
      <c r="F28" s="6">
        <v>26</v>
      </c>
      <c r="G28" s="7"/>
      <c r="H28" s="7"/>
      <c r="I28" s="7">
        <v>0</v>
      </c>
      <c r="J28" s="7">
        <v>0</v>
      </c>
      <c r="K28" s="6">
        <v>31</v>
      </c>
      <c r="L28" s="7">
        <v>54</v>
      </c>
      <c r="M28" s="6">
        <v>138</v>
      </c>
      <c r="N28" s="7">
        <v>3</v>
      </c>
      <c r="O28" s="6">
        <v>0</v>
      </c>
      <c r="P28" s="7">
        <v>10</v>
      </c>
      <c r="Q28" s="31">
        <f t="shared" si="0"/>
        <v>93</v>
      </c>
    </row>
    <row r="29" spans="1:17" ht="15">
      <c r="A29" s="68">
        <v>12</v>
      </c>
      <c r="B29" s="120" t="s">
        <v>450</v>
      </c>
      <c r="C29" s="2" t="s">
        <v>93</v>
      </c>
      <c r="D29" s="2">
        <v>13</v>
      </c>
      <c r="E29" s="95">
        <v>0.0038657407407407408</v>
      </c>
      <c r="F29" s="6">
        <v>9</v>
      </c>
      <c r="G29" s="7"/>
      <c r="H29" s="7"/>
      <c r="I29" s="7">
        <v>3</v>
      </c>
      <c r="J29" s="7">
        <v>17</v>
      </c>
      <c r="K29" s="6">
        <v>25</v>
      </c>
      <c r="L29" s="7">
        <v>34</v>
      </c>
      <c r="M29" s="6">
        <v>130</v>
      </c>
      <c r="N29" s="7">
        <v>6</v>
      </c>
      <c r="O29" s="6">
        <v>0</v>
      </c>
      <c r="P29" s="7">
        <v>4</v>
      </c>
      <c r="Q29" s="31">
        <f t="shared" si="0"/>
        <v>70</v>
      </c>
    </row>
    <row r="30" spans="1:17" ht="15">
      <c r="A30" s="68">
        <v>13</v>
      </c>
      <c r="B30" s="120" t="s">
        <v>451</v>
      </c>
      <c r="C30" s="2" t="s">
        <v>94</v>
      </c>
      <c r="D30" s="2">
        <v>14</v>
      </c>
      <c r="E30" s="95">
        <v>0.005358796296296296</v>
      </c>
      <c r="F30" s="6">
        <v>0</v>
      </c>
      <c r="G30" s="7"/>
      <c r="H30" s="7"/>
      <c r="I30" s="7">
        <v>0</v>
      </c>
      <c r="J30" s="7">
        <v>0</v>
      </c>
      <c r="K30" s="6">
        <v>16</v>
      </c>
      <c r="L30" s="7">
        <v>21</v>
      </c>
      <c r="M30" s="6">
        <v>138</v>
      </c>
      <c r="N30" s="7">
        <v>3</v>
      </c>
      <c r="O30" s="6">
        <v>9</v>
      </c>
      <c r="P30" s="7">
        <v>20</v>
      </c>
      <c r="Q30" s="31">
        <f t="shared" si="0"/>
        <v>44</v>
      </c>
    </row>
    <row r="31" spans="1:17" ht="15">
      <c r="A31" s="69">
        <v>14</v>
      </c>
      <c r="B31" s="120" t="s">
        <v>452</v>
      </c>
      <c r="C31" s="2" t="s">
        <v>93</v>
      </c>
      <c r="D31" s="2">
        <v>12</v>
      </c>
      <c r="E31" s="95">
        <v>0.003587962962962963</v>
      </c>
      <c r="F31" s="6">
        <v>15</v>
      </c>
      <c r="G31" s="7"/>
      <c r="H31" s="7"/>
      <c r="I31" s="7">
        <v>10</v>
      </c>
      <c r="J31" s="7">
        <v>14</v>
      </c>
      <c r="K31" s="6">
        <v>26</v>
      </c>
      <c r="L31" s="7">
        <v>36</v>
      </c>
      <c r="M31" s="6">
        <v>140</v>
      </c>
      <c r="N31" s="7">
        <v>8</v>
      </c>
      <c r="O31" s="6">
        <v>8</v>
      </c>
      <c r="P31" s="7">
        <v>17</v>
      </c>
      <c r="Q31" s="31">
        <f t="shared" si="0"/>
        <v>90</v>
      </c>
    </row>
    <row r="32" spans="1:17" ht="15">
      <c r="A32" s="69">
        <v>15</v>
      </c>
      <c r="B32" s="120" t="s">
        <v>453</v>
      </c>
      <c r="C32" s="2" t="s">
        <v>94</v>
      </c>
      <c r="D32" s="2">
        <v>13</v>
      </c>
      <c r="E32" s="95">
        <v>0.005451388888888888</v>
      </c>
      <c r="F32" s="6">
        <v>0</v>
      </c>
      <c r="G32" s="7"/>
      <c r="H32" s="7"/>
      <c r="I32" s="7">
        <v>25</v>
      </c>
      <c r="J32" s="7">
        <v>44</v>
      </c>
      <c r="K32" s="6">
        <v>20</v>
      </c>
      <c r="L32" s="7">
        <v>24</v>
      </c>
      <c r="M32" s="6">
        <v>180</v>
      </c>
      <c r="N32" s="7">
        <v>25</v>
      </c>
      <c r="O32" s="6">
        <v>0</v>
      </c>
      <c r="P32" s="7">
        <v>10</v>
      </c>
      <c r="Q32" s="31">
        <f t="shared" si="0"/>
        <v>103</v>
      </c>
    </row>
    <row r="33" spans="1:17" ht="15">
      <c r="A33" s="69">
        <v>16</v>
      </c>
      <c r="B33" s="120" t="s">
        <v>454</v>
      </c>
      <c r="C33" s="2" t="s">
        <v>93</v>
      </c>
      <c r="D33" s="2">
        <v>13</v>
      </c>
      <c r="E33" s="95">
        <v>0.0043287037037037035</v>
      </c>
      <c r="F33" s="6">
        <v>7</v>
      </c>
      <c r="G33" s="7"/>
      <c r="H33" s="7"/>
      <c r="I33" s="7">
        <v>7</v>
      </c>
      <c r="J33" s="7">
        <v>33</v>
      </c>
      <c r="K33" s="6">
        <v>19</v>
      </c>
      <c r="L33" s="7">
        <v>27</v>
      </c>
      <c r="M33" s="6">
        <v>156</v>
      </c>
      <c r="N33" s="7">
        <v>23</v>
      </c>
      <c r="O33" s="6">
        <v>6</v>
      </c>
      <c r="P33" s="7">
        <v>13</v>
      </c>
      <c r="Q33" s="31">
        <f t="shared" si="0"/>
        <v>103</v>
      </c>
    </row>
    <row r="34" spans="1:17" ht="15">
      <c r="A34" s="69">
        <v>17</v>
      </c>
      <c r="B34" s="120" t="s">
        <v>455</v>
      </c>
      <c r="C34" s="2" t="s">
        <v>93</v>
      </c>
      <c r="D34" s="2">
        <v>13</v>
      </c>
      <c r="E34" s="95">
        <v>0.0030555555555555557</v>
      </c>
      <c r="F34" s="6">
        <v>39</v>
      </c>
      <c r="G34" s="59"/>
      <c r="H34" s="6"/>
      <c r="I34" s="7">
        <v>25</v>
      </c>
      <c r="J34" s="7">
        <v>44</v>
      </c>
      <c r="K34" s="6">
        <v>34</v>
      </c>
      <c r="L34" s="7">
        <v>60</v>
      </c>
      <c r="M34" s="6">
        <v>170</v>
      </c>
      <c r="N34" s="7">
        <v>30</v>
      </c>
      <c r="O34" s="6">
        <v>20</v>
      </c>
      <c r="P34" s="7">
        <v>52</v>
      </c>
      <c r="Q34" s="31">
        <f t="shared" si="0"/>
        <v>225</v>
      </c>
    </row>
    <row r="35" spans="1:17" ht="15">
      <c r="A35" s="69">
        <v>18</v>
      </c>
      <c r="B35" s="120" t="s">
        <v>456</v>
      </c>
      <c r="C35" s="2" t="s">
        <v>94</v>
      </c>
      <c r="D35" s="2">
        <v>13</v>
      </c>
      <c r="E35" s="95">
        <v>0.0038773148148148143</v>
      </c>
      <c r="F35" s="6">
        <v>16</v>
      </c>
      <c r="G35" s="7"/>
      <c r="H35" s="7"/>
      <c r="I35" s="7">
        <v>20</v>
      </c>
      <c r="J35" s="7">
        <v>34</v>
      </c>
      <c r="K35" s="6">
        <v>20</v>
      </c>
      <c r="L35" s="7">
        <v>29</v>
      </c>
      <c r="M35" s="6">
        <v>140</v>
      </c>
      <c r="N35" s="7">
        <v>8</v>
      </c>
      <c r="O35" s="6">
        <v>5</v>
      </c>
      <c r="P35" s="7">
        <v>20</v>
      </c>
      <c r="Q35" s="31">
        <f t="shared" si="0"/>
        <v>107</v>
      </c>
    </row>
    <row r="36" spans="1:17" ht="15">
      <c r="A36" s="69">
        <v>19</v>
      </c>
      <c r="B36" s="120" t="s">
        <v>457</v>
      </c>
      <c r="C36" s="2" t="s">
        <v>93</v>
      </c>
      <c r="D36" s="2">
        <v>13</v>
      </c>
      <c r="E36" s="95">
        <v>0.0038773148148148143</v>
      </c>
      <c r="F36" s="6">
        <v>16</v>
      </c>
      <c r="G36" s="7"/>
      <c r="H36" s="7"/>
      <c r="I36" s="7">
        <v>0</v>
      </c>
      <c r="J36" s="7">
        <v>0</v>
      </c>
      <c r="K36" s="6">
        <v>28</v>
      </c>
      <c r="L36" s="7">
        <v>47</v>
      </c>
      <c r="M36" s="116">
        <v>153</v>
      </c>
      <c r="N36" s="118">
        <v>12</v>
      </c>
      <c r="O36" s="6">
        <v>4</v>
      </c>
      <c r="P36" s="7">
        <v>18</v>
      </c>
      <c r="Q36" s="31">
        <f t="shared" si="0"/>
        <v>93</v>
      </c>
    </row>
    <row r="37" spans="1:17" ht="15">
      <c r="A37" s="69">
        <v>20</v>
      </c>
      <c r="B37" s="120" t="s">
        <v>458</v>
      </c>
      <c r="C37" s="2" t="s">
        <v>94</v>
      </c>
      <c r="D37" s="2">
        <v>13</v>
      </c>
      <c r="E37" s="95">
        <v>0.004872685185185186</v>
      </c>
      <c r="F37" s="6">
        <v>0</v>
      </c>
      <c r="G37" s="7"/>
      <c r="H37" s="7"/>
      <c r="I37" s="7">
        <v>7</v>
      </c>
      <c r="J37" s="7">
        <v>33</v>
      </c>
      <c r="K37" s="6">
        <v>20</v>
      </c>
      <c r="L37" s="7">
        <v>29</v>
      </c>
      <c r="M37" s="6">
        <v>159</v>
      </c>
      <c r="N37" s="7">
        <v>14</v>
      </c>
      <c r="O37" s="6">
        <v>12</v>
      </c>
      <c r="P37" s="7">
        <v>29</v>
      </c>
      <c r="Q37" s="31">
        <f t="shared" si="0"/>
        <v>105</v>
      </c>
    </row>
    <row r="38" spans="1:17" ht="15">
      <c r="A38" s="69">
        <v>21</v>
      </c>
      <c r="B38" s="120" t="s">
        <v>459</v>
      </c>
      <c r="C38" s="2" t="s">
        <v>93</v>
      </c>
      <c r="D38" s="2">
        <v>13</v>
      </c>
      <c r="E38" s="95">
        <v>0.004108796296296297</v>
      </c>
      <c r="F38" s="6">
        <v>5</v>
      </c>
      <c r="G38" s="59"/>
      <c r="H38" s="6"/>
      <c r="I38" s="7">
        <v>3</v>
      </c>
      <c r="J38" s="7">
        <v>17</v>
      </c>
      <c r="K38" s="6">
        <v>26</v>
      </c>
      <c r="L38" s="7">
        <v>36</v>
      </c>
      <c r="M38" s="6">
        <v>180</v>
      </c>
      <c r="N38" s="7">
        <v>25</v>
      </c>
      <c r="O38" s="6">
        <v>5</v>
      </c>
      <c r="P38" s="7">
        <v>20</v>
      </c>
      <c r="Q38" s="31">
        <f t="shared" si="0"/>
        <v>103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0.0809837962962963</v>
      </c>
      <c r="F48" s="17">
        <f aca="true" t="shared" si="1" ref="F48:P48">SUM(F18:F47)</f>
        <v>340</v>
      </c>
      <c r="G48" s="60">
        <f t="shared" si="1"/>
        <v>0</v>
      </c>
      <c r="H48" s="17">
        <f>SUM(H18:H47)</f>
        <v>0</v>
      </c>
      <c r="I48" s="18">
        <f t="shared" si="1"/>
        <v>191</v>
      </c>
      <c r="J48" s="18">
        <f t="shared" si="1"/>
        <v>427</v>
      </c>
      <c r="K48" s="17">
        <f t="shared" si="1"/>
        <v>558</v>
      </c>
      <c r="L48" s="18">
        <f t="shared" si="1"/>
        <v>868</v>
      </c>
      <c r="M48" s="17">
        <f t="shared" si="1"/>
        <v>3327</v>
      </c>
      <c r="N48" s="18">
        <f t="shared" si="1"/>
        <v>352</v>
      </c>
      <c r="O48" s="17">
        <f t="shared" si="1"/>
        <v>134</v>
      </c>
      <c r="P48" s="18">
        <f t="shared" si="1"/>
        <v>402</v>
      </c>
      <c r="Q48" s="31">
        <f t="shared" si="0"/>
        <v>2389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0.0038563712522045857</v>
      </c>
      <c r="F49" s="19">
        <f>SUM(F18:F47)/$F13</f>
        <v>16.19047619047619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9.095238095238095</v>
      </c>
      <c r="J49" s="19">
        <f t="shared" si="2"/>
        <v>20.333333333333332</v>
      </c>
      <c r="K49" s="19">
        <f t="shared" si="2"/>
        <v>26.571428571428573</v>
      </c>
      <c r="L49" s="19">
        <f t="shared" si="2"/>
        <v>41.333333333333336</v>
      </c>
      <c r="M49" s="19">
        <f t="shared" si="2"/>
        <v>158.42857142857142</v>
      </c>
      <c r="N49" s="19">
        <f t="shared" si="2"/>
        <v>16.761904761904763</v>
      </c>
      <c r="O49" s="19">
        <f t="shared" si="2"/>
        <v>6.380952380952381</v>
      </c>
      <c r="P49" s="19">
        <f t="shared" si="2"/>
        <v>19.142857142857142</v>
      </c>
      <c r="Q49" s="19">
        <f>SUM(Q18:Q47)/$F13/6</f>
        <v>18.96031746031746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7" dxfId="109" operator="equal" stopIfTrue="1">
      <formula>0</formula>
    </cfRule>
  </conditionalFormatting>
  <conditionalFormatting sqref="K18">
    <cfRule type="cellIs" priority="6" dxfId="109" operator="equal" stopIfTrue="1">
      <formula>0</formula>
    </cfRule>
  </conditionalFormatting>
  <conditionalFormatting sqref="K18">
    <cfRule type="cellIs" priority="5" dxfId="109" operator="equal" stopIfTrue="1">
      <formula>0</formula>
    </cfRule>
  </conditionalFormatting>
  <conditionalFormatting sqref="K18">
    <cfRule type="cellIs" priority="4" dxfId="109" operator="equal" stopIfTrue="1">
      <formula>0</formula>
    </cfRule>
  </conditionalFormatting>
  <conditionalFormatting sqref="K18">
    <cfRule type="cellIs" priority="3" dxfId="109" operator="equal" stopIfTrue="1">
      <formula>0</formula>
    </cfRule>
  </conditionalFormatting>
  <conditionalFormatting sqref="K36">
    <cfRule type="cellIs" priority="2" dxfId="109" operator="equal" stopIfTrue="1">
      <formula>0</formula>
    </cfRule>
  </conditionalFormatting>
  <conditionalFormatting sqref="K36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6">
      <selection activeCell="E38" sqref="E38: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4218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437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438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435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20" t="s">
        <v>460</v>
      </c>
      <c r="C18" s="2" t="s">
        <v>94</v>
      </c>
      <c r="D18" s="2">
        <v>13</v>
      </c>
      <c r="E18" s="95">
        <v>0.0032291666666666666</v>
      </c>
      <c r="F18" s="6">
        <v>24</v>
      </c>
      <c r="G18" s="59">
        <v>0</v>
      </c>
      <c r="H18" s="4"/>
      <c r="I18" s="5">
        <v>21</v>
      </c>
      <c r="J18" s="5">
        <v>36</v>
      </c>
      <c r="K18" s="6">
        <v>34</v>
      </c>
      <c r="L18" s="7">
        <v>54</v>
      </c>
      <c r="M18" s="6">
        <v>170</v>
      </c>
      <c r="N18" s="7">
        <v>30</v>
      </c>
      <c r="O18" s="4">
        <v>5</v>
      </c>
      <c r="P18" s="5">
        <v>11</v>
      </c>
      <c r="Q18" s="31">
        <f>(F18+H18+J18+L18+N18+P18)</f>
        <v>155</v>
      </c>
    </row>
    <row r="19" spans="1:17" ht="15">
      <c r="A19" s="68">
        <v>2</v>
      </c>
      <c r="B19" s="120" t="s">
        <v>461</v>
      </c>
      <c r="C19" s="2" t="s">
        <v>93</v>
      </c>
      <c r="D19" s="2">
        <v>13</v>
      </c>
      <c r="E19" s="95">
        <v>0.004942129629629629</v>
      </c>
      <c r="F19" s="6">
        <v>0</v>
      </c>
      <c r="G19" s="59"/>
      <c r="H19" s="6"/>
      <c r="I19" s="7">
        <v>10</v>
      </c>
      <c r="J19" s="7">
        <v>14</v>
      </c>
      <c r="K19" s="6">
        <v>21</v>
      </c>
      <c r="L19" s="7">
        <v>26</v>
      </c>
      <c r="M19" s="6">
        <v>150</v>
      </c>
      <c r="N19" s="7">
        <v>12</v>
      </c>
      <c r="O19" s="6">
        <v>8</v>
      </c>
      <c r="P19" s="7">
        <v>7</v>
      </c>
      <c r="Q19" s="31">
        <f aca="true" t="shared" si="0" ref="Q19:Q48">(F19+H19+J19+L19+N19+P19)</f>
        <v>59</v>
      </c>
    </row>
    <row r="20" spans="1:17" ht="15">
      <c r="A20" s="68">
        <v>3</v>
      </c>
      <c r="B20" s="120" t="s">
        <v>462</v>
      </c>
      <c r="C20" s="2" t="s">
        <v>94</v>
      </c>
      <c r="D20" s="2">
        <v>13</v>
      </c>
      <c r="E20" s="95">
        <v>0.0034490740740740745</v>
      </c>
      <c r="F20" s="6">
        <v>18</v>
      </c>
      <c r="G20" s="59"/>
      <c r="H20" s="6"/>
      <c r="I20" s="7">
        <v>0</v>
      </c>
      <c r="J20" s="7">
        <v>0</v>
      </c>
      <c r="K20" s="6">
        <v>26</v>
      </c>
      <c r="L20" s="7">
        <v>36</v>
      </c>
      <c r="M20" s="6">
        <v>180</v>
      </c>
      <c r="N20" s="7">
        <v>35</v>
      </c>
      <c r="O20" s="6">
        <v>10</v>
      </c>
      <c r="P20" s="7">
        <v>32</v>
      </c>
      <c r="Q20" s="31">
        <f t="shared" si="0"/>
        <v>121</v>
      </c>
    </row>
    <row r="21" spans="1:17" ht="15">
      <c r="A21" s="68">
        <v>4</v>
      </c>
      <c r="B21" s="120" t="s">
        <v>463</v>
      </c>
      <c r="C21" s="2" t="s">
        <v>94</v>
      </c>
      <c r="D21" s="2">
        <v>13</v>
      </c>
      <c r="E21" s="95">
        <v>0.004108796296296297</v>
      </c>
      <c r="F21" s="6">
        <v>5</v>
      </c>
      <c r="G21" s="59"/>
      <c r="H21" s="6"/>
      <c r="I21" s="7">
        <v>0</v>
      </c>
      <c r="J21" s="7">
        <v>0</v>
      </c>
      <c r="K21" s="6">
        <v>26</v>
      </c>
      <c r="L21" s="7">
        <v>36</v>
      </c>
      <c r="M21" s="6">
        <v>170</v>
      </c>
      <c r="N21" s="7">
        <v>30</v>
      </c>
      <c r="O21" s="6">
        <v>0</v>
      </c>
      <c r="P21" s="7">
        <v>4</v>
      </c>
      <c r="Q21" s="31">
        <f t="shared" si="0"/>
        <v>75</v>
      </c>
    </row>
    <row r="22" spans="1:17" ht="15">
      <c r="A22" s="68">
        <v>5</v>
      </c>
      <c r="B22" s="120" t="s">
        <v>464</v>
      </c>
      <c r="C22" s="2" t="s">
        <v>94</v>
      </c>
      <c r="D22" s="2">
        <v>13</v>
      </c>
      <c r="E22" s="95">
        <v>0.0026967592592592594</v>
      </c>
      <c r="F22" s="6">
        <v>36</v>
      </c>
      <c r="G22" s="59"/>
      <c r="H22" s="6"/>
      <c r="I22" s="7">
        <v>25</v>
      </c>
      <c r="J22" s="7">
        <v>44</v>
      </c>
      <c r="K22" s="6">
        <v>35</v>
      </c>
      <c r="L22" s="7">
        <v>50</v>
      </c>
      <c r="M22" s="6">
        <v>170</v>
      </c>
      <c r="N22" s="7">
        <v>30</v>
      </c>
      <c r="O22" s="6">
        <v>12</v>
      </c>
      <c r="P22" s="7">
        <v>29</v>
      </c>
      <c r="Q22" s="31">
        <f t="shared" si="0"/>
        <v>189</v>
      </c>
    </row>
    <row r="23" spans="1:17" ht="15">
      <c r="A23" s="68">
        <v>6</v>
      </c>
      <c r="B23" s="120" t="s">
        <v>465</v>
      </c>
      <c r="C23" s="2" t="s">
        <v>94</v>
      </c>
      <c r="D23" s="2">
        <v>13</v>
      </c>
      <c r="E23" s="95">
        <v>0.0036226851851851854</v>
      </c>
      <c r="F23" s="6">
        <v>18</v>
      </c>
      <c r="G23" s="59"/>
      <c r="H23" s="6"/>
      <c r="I23" s="7">
        <v>7</v>
      </c>
      <c r="J23" s="7">
        <v>33</v>
      </c>
      <c r="K23" s="6">
        <v>33</v>
      </c>
      <c r="L23" s="7">
        <v>52</v>
      </c>
      <c r="M23" s="6">
        <v>200</v>
      </c>
      <c r="N23" s="7">
        <v>35</v>
      </c>
      <c r="O23" s="6">
        <v>4</v>
      </c>
      <c r="P23" s="7">
        <v>18</v>
      </c>
      <c r="Q23" s="31">
        <f t="shared" si="0"/>
        <v>156</v>
      </c>
    </row>
    <row r="24" spans="1:17" ht="15">
      <c r="A24" s="68">
        <v>7</v>
      </c>
      <c r="B24" s="120" t="s">
        <v>466</v>
      </c>
      <c r="C24" s="2" t="s">
        <v>94</v>
      </c>
      <c r="D24" s="2">
        <v>13</v>
      </c>
      <c r="E24" s="95">
        <v>0.0034490740740740745</v>
      </c>
      <c r="F24" s="6">
        <v>13</v>
      </c>
      <c r="G24" s="59"/>
      <c r="H24" s="6"/>
      <c r="I24" s="7">
        <v>0</v>
      </c>
      <c r="J24" s="7">
        <v>0</v>
      </c>
      <c r="K24" s="6">
        <v>27</v>
      </c>
      <c r="L24" s="7">
        <v>32</v>
      </c>
      <c r="M24" s="6">
        <v>170</v>
      </c>
      <c r="N24" s="7">
        <v>20</v>
      </c>
      <c r="O24" s="6">
        <v>5</v>
      </c>
      <c r="P24" s="7">
        <v>20</v>
      </c>
      <c r="Q24" s="31">
        <f t="shared" si="0"/>
        <v>85</v>
      </c>
    </row>
    <row r="25" spans="1:17" ht="15">
      <c r="A25" s="68">
        <v>8</v>
      </c>
      <c r="B25" s="120" t="s">
        <v>467</v>
      </c>
      <c r="C25" s="2" t="s">
        <v>93</v>
      </c>
      <c r="D25" s="2">
        <v>13</v>
      </c>
      <c r="E25" s="95">
        <v>0.0037152777777777774</v>
      </c>
      <c r="F25" s="6">
        <v>16</v>
      </c>
      <c r="G25" s="59"/>
      <c r="H25" s="6"/>
      <c r="I25" s="7">
        <v>20</v>
      </c>
      <c r="J25" s="7">
        <v>34</v>
      </c>
      <c r="K25" s="6">
        <v>28</v>
      </c>
      <c r="L25" s="7">
        <v>38</v>
      </c>
      <c r="M25" s="6">
        <v>170</v>
      </c>
      <c r="N25" s="7">
        <v>20</v>
      </c>
      <c r="O25" s="6">
        <v>11</v>
      </c>
      <c r="P25" s="7">
        <v>26</v>
      </c>
      <c r="Q25" s="31">
        <f t="shared" si="0"/>
        <v>134</v>
      </c>
    </row>
    <row r="26" spans="1:17" ht="15">
      <c r="A26" s="68">
        <v>9</v>
      </c>
      <c r="B26" s="120" t="s">
        <v>468</v>
      </c>
      <c r="C26" s="2" t="s">
        <v>93</v>
      </c>
      <c r="D26" s="2">
        <v>13</v>
      </c>
      <c r="E26" s="95">
        <v>0.0035763888888888894</v>
      </c>
      <c r="F26" s="6">
        <v>19</v>
      </c>
      <c r="G26" s="59"/>
      <c r="H26" s="6"/>
      <c r="I26" s="7">
        <v>0</v>
      </c>
      <c r="J26" s="7">
        <v>0</v>
      </c>
      <c r="K26" s="6">
        <v>35</v>
      </c>
      <c r="L26" s="7">
        <v>56</v>
      </c>
      <c r="M26" s="6">
        <v>200</v>
      </c>
      <c r="N26" s="7">
        <v>35</v>
      </c>
      <c r="O26" s="6">
        <v>0</v>
      </c>
      <c r="P26" s="7">
        <v>10</v>
      </c>
      <c r="Q26" s="31">
        <f t="shared" si="0"/>
        <v>120</v>
      </c>
    </row>
    <row r="27" spans="1:17" ht="15">
      <c r="A27" s="68">
        <v>10</v>
      </c>
      <c r="B27" s="120" t="s">
        <v>469</v>
      </c>
      <c r="C27" s="2" t="s">
        <v>93</v>
      </c>
      <c r="D27" s="2">
        <v>13</v>
      </c>
      <c r="E27" s="95">
        <v>0.003900462962962963</v>
      </c>
      <c r="F27" s="6">
        <v>12</v>
      </c>
      <c r="G27" s="59"/>
      <c r="H27" s="6"/>
      <c r="I27" s="7">
        <v>6</v>
      </c>
      <c r="J27" s="7">
        <v>29</v>
      </c>
      <c r="K27" s="6">
        <v>25</v>
      </c>
      <c r="L27" s="7">
        <v>29</v>
      </c>
      <c r="M27" s="6">
        <v>155</v>
      </c>
      <c r="N27" s="7">
        <v>13</v>
      </c>
      <c r="O27" s="6">
        <v>10</v>
      </c>
      <c r="P27" s="7">
        <v>32</v>
      </c>
      <c r="Q27" s="31">
        <f t="shared" si="0"/>
        <v>115</v>
      </c>
    </row>
    <row r="28" spans="1:17" ht="15">
      <c r="A28" s="68">
        <v>11</v>
      </c>
      <c r="B28" s="120" t="s">
        <v>470</v>
      </c>
      <c r="C28" s="2" t="s">
        <v>93</v>
      </c>
      <c r="D28" s="2">
        <v>14</v>
      </c>
      <c r="E28" s="95">
        <v>0.0034490740740740745</v>
      </c>
      <c r="F28" s="6">
        <v>13</v>
      </c>
      <c r="G28" s="59"/>
      <c r="H28" s="6"/>
      <c r="I28" s="7">
        <v>6</v>
      </c>
      <c r="J28" s="7">
        <v>29</v>
      </c>
      <c r="K28" s="6">
        <v>27</v>
      </c>
      <c r="L28" s="7">
        <v>32</v>
      </c>
      <c r="M28" s="6">
        <v>218</v>
      </c>
      <c r="N28" s="7">
        <v>51</v>
      </c>
      <c r="O28" s="6">
        <v>0</v>
      </c>
      <c r="P28" s="7">
        <v>10</v>
      </c>
      <c r="Q28" s="31">
        <f t="shared" si="0"/>
        <v>135</v>
      </c>
    </row>
    <row r="29" spans="1:17" ht="15">
      <c r="A29" s="68">
        <v>12</v>
      </c>
      <c r="B29" s="120" t="s">
        <v>471</v>
      </c>
      <c r="C29" s="2" t="s">
        <v>93</v>
      </c>
      <c r="D29" s="2">
        <v>14</v>
      </c>
      <c r="E29" s="95">
        <v>0.0032175925925925926</v>
      </c>
      <c r="F29" s="6">
        <v>29</v>
      </c>
      <c r="G29" s="59"/>
      <c r="H29" s="6"/>
      <c r="I29" s="7">
        <v>15</v>
      </c>
      <c r="J29" s="7">
        <v>24</v>
      </c>
      <c r="K29" s="6">
        <v>24</v>
      </c>
      <c r="L29" s="7">
        <v>27</v>
      </c>
      <c r="M29" s="6">
        <v>155</v>
      </c>
      <c r="N29" s="7">
        <v>13</v>
      </c>
      <c r="O29" s="6">
        <v>0</v>
      </c>
      <c r="P29" s="7">
        <v>4</v>
      </c>
      <c r="Q29" s="31">
        <f t="shared" si="0"/>
        <v>97</v>
      </c>
    </row>
    <row r="30" spans="1:17" ht="15">
      <c r="A30" s="68">
        <v>13</v>
      </c>
      <c r="B30" s="120" t="s">
        <v>472</v>
      </c>
      <c r="C30" s="2" t="s">
        <v>94</v>
      </c>
      <c r="D30" s="2">
        <v>13</v>
      </c>
      <c r="E30" s="95">
        <v>0.0034490740740740745</v>
      </c>
      <c r="F30" s="6">
        <v>13</v>
      </c>
      <c r="G30" s="59"/>
      <c r="H30" s="6"/>
      <c r="I30" s="7">
        <v>10</v>
      </c>
      <c r="J30" s="7">
        <v>14</v>
      </c>
      <c r="K30" s="6">
        <v>27</v>
      </c>
      <c r="L30" s="7">
        <v>32</v>
      </c>
      <c r="M30" s="6">
        <v>130</v>
      </c>
      <c r="N30" s="7">
        <v>10</v>
      </c>
      <c r="O30" s="6">
        <v>9</v>
      </c>
      <c r="P30" s="7">
        <v>20</v>
      </c>
      <c r="Q30" s="31">
        <f t="shared" si="0"/>
        <v>89</v>
      </c>
    </row>
    <row r="31" spans="1:17" ht="15">
      <c r="A31" s="69">
        <v>14</v>
      </c>
      <c r="B31" s="120" t="s">
        <v>473</v>
      </c>
      <c r="C31" s="2" t="s">
        <v>94</v>
      </c>
      <c r="D31" s="2">
        <v>13</v>
      </c>
      <c r="E31" s="95">
        <v>0.0032291666666666666</v>
      </c>
      <c r="F31" s="6">
        <v>34</v>
      </c>
      <c r="G31" s="59"/>
      <c r="H31" s="6"/>
      <c r="I31" s="7">
        <v>11</v>
      </c>
      <c r="J31" s="7">
        <v>50</v>
      </c>
      <c r="K31" s="6">
        <v>31</v>
      </c>
      <c r="L31" s="7">
        <v>54</v>
      </c>
      <c r="M31" s="6">
        <v>200</v>
      </c>
      <c r="N31" s="7">
        <v>35</v>
      </c>
      <c r="O31" s="6">
        <v>17</v>
      </c>
      <c r="P31" s="7">
        <v>55</v>
      </c>
      <c r="Q31" s="31">
        <f t="shared" si="0"/>
        <v>228</v>
      </c>
    </row>
    <row r="32" spans="1:17" ht="15">
      <c r="A32" s="69">
        <v>15</v>
      </c>
      <c r="B32" s="120" t="s">
        <v>474</v>
      </c>
      <c r="C32" s="2" t="s">
        <v>94</v>
      </c>
      <c r="D32" s="2">
        <v>13</v>
      </c>
      <c r="E32" s="95">
        <v>0.004108796296296297</v>
      </c>
      <c r="F32" s="6">
        <v>5</v>
      </c>
      <c r="G32" s="59"/>
      <c r="H32" s="6"/>
      <c r="I32" s="7">
        <v>0</v>
      </c>
      <c r="J32" s="7">
        <v>0</v>
      </c>
      <c r="K32" s="6">
        <v>26</v>
      </c>
      <c r="L32" s="7">
        <v>36</v>
      </c>
      <c r="M32" s="6">
        <v>140</v>
      </c>
      <c r="N32" s="7">
        <v>8</v>
      </c>
      <c r="O32" s="6">
        <v>0</v>
      </c>
      <c r="P32" s="7">
        <v>10</v>
      </c>
      <c r="Q32" s="31">
        <f t="shared" si="0"/>
        <v>59</v>
      </c>
    </row>
    <row r="33" spans="1:17" ht="15">
      <c r="A33" s="69">
        <v>16</v>
      </c>
      <c r="B33" s="120" t="s">
        <v>475</v>
      </c>
      <c r="C33" s="2" t="s">
        <v>94</v>
      </c>
      <c r="D33" s="2">
        <v>13</v>
      </c>
      <c r="E33" s="95">
        <v>0.004733796296296296</v>
      </c>
      <c r="F33" s="6">
        <v>0</v>
      </c>
      <c r="G33" s="59"/>
      <c r="H33" s="6"/>
      <c r="I33" s="7">
        <v>14</v>
      </c>
      <c r="J33" s="7">
        <v>22</v>
      </c>
      <c r="K33" s="6">
        <v>41</v>
      </c>
      <c r="L33" s="7">
        <v>70</v>
      </c>
      <c r="M33" s="6">
        <v>110</v>
      </c>
      <c r="N33" s="7">
        <v>2</v>
      </c>
      <c r="O33" s="6">
        <v>6</v>
      </c>
      <c r="P33" s="7">
        <v>13</v>
      </c>
      <c r="Q33" s="31">
        <f t="shared" si="0"/>
        <v>107</v>
      </c>
    </row>
    <row r="34" spans="1:17" ht="15">
      <c r="A34" s="69">
        <v>17</v>
      </c>
      <c r="B34" s="120" t="s">
        <v>476</v>
      </c>
      <c r="C34" s="2" t="s">
        <v>94</v>
      </c>
      <c r="D34" s="2">
        <v>13</v>
      </c>
      <c r="E34" s="95">
        <v>0.004502314814814815</v>
      </c>
      <c r="F34" s="116">
        <v>0</v>
      </c>
      <c r="G34" s="59"/>
      <c r="H34" s="6"/>
      <c r="I34" s="7">
        <v>20</v>
      </c>
      <c r="J34" s="7">
        <v>34</v>
      </c>
      <c r="K34" s="116">
        <v>21</v>
      </c>
      <c r="L34" s="118">
        <v>26</v>
      </c>
      <c r="M34" s="6">
        <v>140</v>
      </c>
      <c r="N34" s="7">
        <v>8</v>
      </c>
      <c r="O34" s="6">
        <v>15</v>
      </c>
      <c r="P34" s="7">
        <v>38</v>
      </c>
      <c r="Q34" s="31">
        <f t="shared" si="0"/>
        <v>106</v>
      </c>
    </row>
    <row r="35" spans="1:17" ht="15">
      <c r="A35" s="69">
        <v>18</v>
      </c>
      <c r="B35" s="120" t="s">
        <v>477</v>
      </c>
      <c r="C35" s="2" t="s">
        <v>93</v>
      </c>
      <c r="D35" s="2">
        <v>13</v>
      </c>
      <c r="E35" s="95">
        <v>0.003900462962962963</v>
      </c>
      <c r="F35" s="6">
        <v>12</v>
      </c>
      <c r="G35" s="59"/>
      <c r="H35" s="6"/>
      <c r="I35" s="7">
        <v>5</v>
      </c>
      <c r="J35" s="7">
        <v>25</v>
      </c>
      <c r="K35" s="6">
        <v>24</v>
      </c>
      <c r="L35" s="7">
        <v>27</v>
      </c>
      <c r="M35" s="6">
        <v>155</v>
      </c>
      <c r="N35" s="7">
        <v>22</v>
      </c>
      <c r="O35" s="6">
        <v>5</v>
      </c>
      <c r="P35" s="7">
        <v>20</v>
      </c>
      <c r="Q35" s="31">
        <f t="shared" si="0"/>
        <v>106</v>
      </c>
    </row>
    <row r="36" spans="1:17" ht="15">
      <c r="A36" s="69">
        <v>19</v>
      </c>
      <c r="B36" s="120" t="s">
        <v>478</v>
      </c>
      <c r="C36" s="2" t="s">
        <v>94</v>
      </c>
      <c r="D36" s="2">
        <v>13</v>
      </c>
      <c r="E36" s="95">
        <v>0.004513888888888889</v>
      </c>
      <c r="F36" s="116">
        <v>0</v>
      </c>
      <c r="G36" s="59"/>
      <c r="H36" s="6"/>
      <c r="I36" s="7">
        <v>4</v>
      </c>
      <c r="J36" s="7">
        <v>21</v>
      </c>
      <c r="K36" s="116">
        <v>20</v>
      </c>
      <c r="L36" s="118">
        <v>24</v>
      </c>
      <c r="M36" s="6">
        <v>170</v>
      </c>
      <c r="N36" s="7">
        <v>30</v>
      </c>
      <c r="O36" s="6">
        <v>4</v>
      </c>
      <c r="P36" s="7">
        <v>18</v>
      </c>
      <c r="Q36" s="31">
        <f t="shared" si="0"/>
        <v>93</v>
      </c>
    </row>
    <row r="37" spans="1:17" ht="15">
      <c r="A37" s="69">
        <v>20</v>
      </c>
      <c r="B37" s="120" t="s">
        <v>479</v>
      </c>
      <c r="C37" s="2" t="s">
        <v>94</v>
      </c>
      <c r="D37" s="2">
        <v>13</v>
      </c>
      <c r="E37" s="95">
        <v>0.003321759259259259</v>
      </c>
      <c r="F37" s="6">
        <v>21</v>
      </c>
      <c r="G37" s="59"/>
      <c r="H37" s="6"/>
      <c r="I37" s="7">
        <v>20</v>
      </c>
      <c r="J37" s="7">
        <v>34</v>
      </c>
      <c r="K37" s="6">
        <v>24</v>
      </c>
      <c r="L37" s="7">
        <v>32</v>
      </c>
      <c r="M37" s="6">
        <v>135</v>
      </c>
      <c r="N37" s="7">
        <v>12</v>
      </c>
      <c r="O37" s="6">
        <v>12</v>
      </c>
      <c r="P37" s="7">
        <v>29</v>
      </c>
      <c r="Q37" s="31">
        <f t="shared" si="0"/>
        <v>128</v>
      </c>
    </row>
    <row r="38" spans="1:17" ht="15">
      <c r="A38" s="69">
        <v>21</v>
      </c>
      <c r="B38" s="120" t="s">
        <v>480</v>
      </c>
      <c r="C38" s="2" t="s">
        <v>94</v>
      </c>
      <c r="D38" s="2">
        <v>13</v>
      </c>
      <c r="E38" s="95">
        <v>0.005497685185185185</v>
      </c>
      <c r="F38" s="6">
        <v>0</v>
      </c>
      <c r="G38" s="59"/>
      <c r="H38" s="6"/>
      <c r="I38" s="7">
        <v>0</v>
      </c>
      <c r="J38" s="7">
        <v>0</v>
      </c>
      <c r="K38" s="6">
        <v>20</v>
      </c>
      <c r="L38" s="7">
        <v>24</v>
      </c>
      <c r="M38" s="6">
        <v>180</v>
      </c>
      <c r="N38" s="7">
        <v>25</v>
      </c>
      <c r="O38" s="6">
        <v>0</v>
      </c>
      <c r="P38" s="7">
        <v>10</v>
      </c>
      <c r="Q38" s="31">
        <f t="shared" si="0"/>
        <v>59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0.08061342592592594</v>
      </c>
      <c r="F48" s="17">
        <f aca="true" t="shared" si="1" ref="F48:P48">SUM(F18:F47)</f>
        <v>288</v>
      </c>
      <c r="G48" s="60">
        <f t="shared" si="1"/>
        <v>0</v>
      </c>
      <c r="H48" s="17">
        <f>SUM(H18:H47)</f>
        <v>0</v>
      </c>
      <c r="I48" s="18">
        <f t="shared" si="1"/>
        <v>194</v>
      </c>
      <c r="J48" s="18">
        <f t="shared" si="1"/>
        <v>443</v>
      </c>
      <c r="K48" s="17">
        <f t="shared" si="1"/>
        <v>575</v>
      </c>
      <c r="L48" s="18">
        <f t="shared" si="1"/>
        <v>793</v>
      </c>
      <c r="M48" s="17">
        <f t="shared" si="1"/>
        <v>3468</v>
      </c>
      <c r="N48" s="18">
        <f t="shared" si="1"/>
        <v>476</v>
      </c>
      <c r="O48" s="17">
        <f t="shared" si="1"/>
        <v>133</v>
      </c>
      <c r="P48" s="18">
        <f t="shared" si="1"/>
        <v>416</v>
      </c>
      <c r="Q48" s="31">
        <f t="shared" si="0"/>
        <v>2416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0.003838734567901235</v>
      </c>
      <c r="F49" s="19">
        <f>SUM(F18:F47)/$F13</f>
        <v>13.714285714285714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9.238095238095237</v>
      </c>
      <c r="J49" s="19">
        <f t="shared" si="2"/>
        <v>21.095238095238095</v>
      </c>
      <c r="K49" s="19">
        <f t="shared" si="2"/>
        <v>27.38095238095238</v>
      </c>
      <c r="L49" s="19">
        <f t="shared" si="2"/>
        <v>37.76190476190476</v>
      </c>
      <c r="M49" s="19">
        <f t="shared" si="2"/>
        <v>165.14285714285714</v>
      </c>
      <c r="N49" s="19">
        <f t="shared" si="2"/>
        <v>22.666666666666668</v>
      </c>
      <c r="O49" s="19">
        <f t="shared" si="2"/>
        <v>6.333333333333333</v>
      </c>
      <c r="P49" s="19">
        <f t="shared" si="2"/>
        <v>19.80952380952381</v>
      </c>
      <c r="Q49" s="19">
        <f>SUM(Q18:Q47)/$F13/6</f>
        <v>19.174603174603174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P8:R8"/>
    <mergeCell ref="Q16:Q17"/>
    <mergeCell ref="P10:R10"/>
    <mergeCell ref="A12:F12"/>
    <mergeCell ref="P12:R12"/>
    <mergeCell ref="J13:Q13"/>
    <mergeCell ref="A15:A17"/>
    <mergeCell ref="B15:B17"/>
    <mergeCell ref="C15:C17"/>
    <mergeCell ref="D15:D17"/>
    <mergeCell ref="E15:Q15"/>
    <mergeCell ref="A49:B49"/>
    <mergeCell ref="G16:H16"/>
    <mergeCell ref="I16:J16"/>
    <mergeCell ref="K16:L16"/>
    <mergeCell ref="M16:N16"/>
    <mergeCell ref="O16:P16"/>
    <mergeCell ref="E16:F16"/>
  </mergeCells>
  <conditionalFormatting sqref="K26 K38 K33 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3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4218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481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486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97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19" t="s">
        <v>491</v>
      </c>
      <c r="C18" s="2" t="s">
        <v>93</v>
      </c>
      <c r="D18" s="2">
        <v>14</v>
      </c>
      <c r="E18" s="95">
        <v>0.003425925925925926</v>
      </c>
      <c r="F18" s="6">
        <v>28</v>
      </c>
      <c r="G18" s="59">
        <v>0</v>
      </c>
      <c r="H18" s="6"/>
      <c r="I18" s="7">
        <v>12</v>
      </c>
      <c r="J18" s="7">
        <v>18</v>
      </c>
      <c r="K18" s="6">
        <v>30</v>
      </c>
      <c r="L18" s="7">
        <v>52</v>
      </c>
      <c r="M18" s="6">
        <v>170</v>
      </c>
      <c r="N18" s="7">
        <v>30</v>
      </c>
      <c r="O18" s="6">
        <v>18</v>
      </c>
      <c r="P18" s="7">
        <v>25</v>
      </c>
      <c r="Q18" s="31">
        <f>(F18+H18+J18+L18+N18+P18)</f>
        <v>153</v>
      </c>
    </row>
    <row r="19" spans="1:17" ht="15">
      <c r="A19" s="68">
        <v>2</v>
      </c>
      <c r="B19" s="119" t="s">
        <v>492</v>
      </c>
      <c r="C19" s="2" t="s">
        <v>94</v>
      </c>
      <c r="D19" s="2">
        <v>14</v>
      </c>
      <c r="E19" s="95">
        <v>0.0036805555555555554</v>
      </c>
      <c r="F19" s="6">
        <v>19</v>
      </c>
      <c r="G19" s="59"/>
      <c r="H19" s="6"/>
      <c r="I19" s="7">
        <v>12</v>
      </c>
      <c r="J19" s="7">
        <v>18</v>
      </c>
      <c r="K19" s="6">
        <v>30</v>
      </c>
      <c r="L19" s="7">
        <v>52</v>
      </c>
      <c r="M19" s="6">
        <v>170</v>
      </c>
      <c r="N19" s="7">
        <v>30</v>
      </c>
      <c r="O19" s="6">
        <v>12</v>
      </c>
      <c r="P19" s="7">
        <v>29</v>
      </c>
      <c r="Q19" s="31">
        <f aca="true" t="shared" si="0" ref="Q19:Q48">(F19+H19+J19+L19+N19+P19)</f>
        <v>148</v>
      </c>
    </row>
    <row r="20" spans="1:17" ht="15">
      <c r="A20" s="68">
        <v>3</v>
      </c>
      <c r="B20" s="119" t="s">
        <v>493</v>
      </c>
      <c r="C20" s="2" t="s">
        <v>94</v>
      </c>
      <c r="D20" s="2">
        <v>14</v>
      </c>
      <c r="E20" s="95">
        <v>0.0036111111111111114</v>
      </c>
      <c r="F20" s="6">
        <v>15</v>
      </c>
      <c r="G20" s="59"/>
      <c r="H20" s="6"/>
      <c r="I20" s="7">
        <v>0</v>
      </c>
      <c r="J20" s="7">
        <v>0</v>
      </c>
      <c r="K20" s="6">
        <v>29</v>
      </c>
      <c r="L20" s="7">
        <v>42</v>
      </c>
      <c r="M20" s="6">
        <v>150</v>
      </c>
      <c r="N20" s="7">
        <v>12</v>
      </c>
      <c r="O20" s="6">
        <v>11</v>
      </c>
      <c r="P20" s="7">
        <v>35</v>
      </c>
      <c r="Q20" s="31">
        <f t="shared" si="0"/>
        <v>104</v>
      </c>
    </row>
    <row r="21" spans="1:17" ht="15">
      <c r="A21" s="68">
        <v>4</v>
      </c>
      <c r="B21" s="119" t="s">
        <v>494</v>
      </c>
      <c r="C21" s="2" t="s">
        <v>93</v>
      </c>
      <c r="D21" s="2">
        <v>14</v>
      </c>
      <c r="E21" s="95">
        <v>0.0036342592592592594</v>
      </c>
      <c r="F21" s="6">
        <v>22</v>
      </c>
      <c r="G21" s="59"/>
      <c r="H21" s="6"/>
      <c r="I21" s="7">
        <v>16</v>
      </c>
      <c r="J21" s="7">
        <v>26</v>
      </c>
      <c r="K21" s="6">
        <v>25</v>
      </c>
      <c r="L21" s="7">
        <v>39</v>
      </c>
      <c r="M21" s="6">
        <v>180</v>
      </c>
      <c r="N21" s="7">
        <v>35</v>
      </c>
      <c r="O21" s="6">
        <v>-5</v>
      </c>
      <c r="P21" s="7">
        <v>0</v>
      </c>
      <c r="Q21" s="31">
        <f t="shared" si="0"/>
        <v>122</v>
      </c>
    </row>
    <row r="22" spans="1:17" ht="15">
      <c r="A22" s="68">
        <v>5</v>
      </c>
      <c r="B22" s="119" t="s">
        <v>495</v>
      </c>
      <c r="C22" s="2" t="s">
        <v>94</v>
      </c>
      <c r="D22" s="2">
        <v>14</v>
      </c>
      <c r="E22" s="95">
        <v>0.0036805555555555554</v>
      </c>
      <c r="F22" s="6">
        <v>19</v>
      </c>
      <c r="G22" s="59"/>
      <c r="H22" s="6"/>
      <c r="I22" s="7">
        <v>12</v>
      </c>
      <c r="J22" s="7">
        <v>18</v>
      </c>
      <c r="K22" s="6">
        <v>30</v>
      </c>
      <c r="L22" s="7">
        <v>52</v>
      </c>
      <c r="M22" s="6">
        <v>170</v>
      </c>
      <c r="N22" s="7">
        <v>30</v>
      </c>
      <c r="O22" s="6">
        <v>12</v>
      </c>
      <c r="P22" s="7">
        <v>29</v>
      </c>
      <c r="Q22" s="31">
        <f t="shared" si="0"/>
        <v>148</v>
      </c>
    </row>
    <row r="23" spans="1:17" ht="15">
      <c r="A23" s="68">
        <v>6</v>
      </c>
      <c r="B23" s="119" t="s">
        <v>496</v>
      </c>
      <c r="C23" s="2" t="s">
        <v>94</v>
      </c>
      <c r="D23" s="2">
        <v>14</v>
      </c>
      <c r="E23" s="95">
        <v>0.0030555555555555557</v>
      </c>
      <c r="F23" s="6">
        <v>39</v>
      </c>
      <c r="G23" s="59"/>
      <c r="H23" s="6"/>
      <c r="I23" s="7">
        <v>25</v>
      </c>
      <c r="J23" s="7">
        <v>44</v>
      </c>
      <c r="K23" s="6">
        <v>34</v>
      </c>
      <c r="L23" s="7">
        <v>60</v>
      </c>
      <c r="M23" s="6">
        <v>170</v>
      </c>
      <c r="N23" s="7">
        <v>30</v>
      </c>
      <c r="O23" s="6">
        <v>20</v>
      </c>
      <c r="P23" s="7">
        <v>52</v>
      </c>
      <c r="Q23" s="31">
        <f t="shared" si="0"/>
        <v>225</v>
      </c>
    </row>
    <row r="24" spans="1:17" ht="15">
      <c r="A24" s="68">
        <v>7</v>
      </c>
      <c r="B24" s="119" t="s">
        <v>497</v>
      </c>
      <c r="C24" s="2" t="s">
        <v>94</v>
      </c>
      <c r="D24" s="2">
        <v>14</v>
      </c>
      <c r="E24" s="95">
        <v>0.0032291666666666666</v>
      </c>
      <c r="F24" s="6">
        <v>34</v>
      </c>
      <c r="G24" s="59"/>
      <c r="H24" s="6"/>
      <c r="I24" s="7">
        <v>11</v>
      </c>
      <c r="J24" s="7">
        <v>50</v>
      </c>
      <c r="K24" s="6">
        <v>31</v>
      </c>
      <c r="L24" s="7">
        <v>54</v>
      </c>
      <c r="M24" s="6">
        <v>200</v>
      </c>
      <c r="N24" s="7">
        <v>35</v>
      </c>
      <c r="O24" s="6">
        <v>17</v>
      </c>
      <c r="P24" s="7">
        <v>55</v>
      </c>
      <c r="Q24" s="31">
        <f t="shared" si="0"/>
        <v>228</v>
      </c>
    </row>
    <row r="25" spans="1:17" ht="15">
      <c r="A25" s="68">
        <v>8</v>
      </c>
      <c r="B25" s="119" t="s">
        <v>498</v>
      </c>
      <c r="C25" s="2" t="s">
        <v>93</v>
      </c>
      <c r="D25" s="2">
        <v>14</v>
      </c>
      <c r="E25" s="95">
        <v>0.0037268518518518514</v>
      </c>
      <c r="F25" s="6">
        <v>12</v>
      </c>
      <c r="G25" s="59"/>
      <c r="H25" s="6"/>
      <c r="I25" s="7">
        <v>0</v>
      </c>
      <c r="J25" s="7">
        <v>0</v>
      </c>
      <c r="K25" s="6">
        <v>28</v>
      </c>
      <c r="L25" s="7">
        <v>40</v>
      </c>
      <c r="M25" s="6">
        <v>170</v>
      </c>
      <c r="N25" s="7">
        <v>20</v>
      </c>
      <c r="O25" s="6">
        <v>14</v>
      </c>
      <c r="P25" s="7">
        <v>46</v>
      </c>
      <c r="Q25" s="31">
        <f t="shared" si="0"/>
        <v>118</v>
      </c>
    </row>
    <row r="26" spans="1:17" ht="15">
      <c r="A26" s="68">
        <v>9</v>
      </c>
      <c r="B26" s="119" t="s">
        <v>499</v>
      </c>
      <c r="C26" s="2" t="s">
        <v>94</v>
      </c>
      <c r="D26" s="2">
        <v>14</v>
      </c>
      <c r="E26" s="95">
        <v>0.0036805555555555554</v>
      </c>
      <c r="F26" s="6">
        <v>16</v>
      </c>
      <c r="G26" s="59"/>
      <c r="H26" s="6"/>
      <c r="I26" s="7">
        <v>0</v>
      </c>
      <c r="J26" s="7">
        <v>0</v>
      </c>
      <c r="K26" s="6">
        <v>30</v>
      </c>
      <c r="L26" s="7">
        <v>44</v>
      </c>
      <c r="M26" s="6">
        <v>170</v>
      </c>
      <c r="N26" s="7">
        <v>20</v>
      </c>
      <c r="O26" s="6">
        <v>7</v>
      </c>
      <c r="P26" s="7">
        <v>24</v>
      </c>
      <c r="Q26" s="31">
        <f t="shared" si="0"/>
        <v>104</v>
      </c>
    </row>
    <row r="27" spans="1:17" ht="15">
      <c r="A27" s="68">
        <v>10</v>
      </c>
      <c r="B27" s="119" t="s">
        <v>500</v>
      </c>
      <c r="C27" s="2" t="s">
        <v>94</v>
      </c>
      <c r="D27" s="2">
        <v>14</v>
      </c>
      <c r="E27" s="95">
        <v>0.0032870370370370367</v>
      </c>
      <c r="F27" s="6">
        <v>22</v>
      </c>
      <c r="G27" s="59"/>
      <c r="H27" s="6"/>
      <c r="I27" s="7">
        <v>3</v>
      </c>
      <c r="J27" s="7">
        <v>17</v>
      </c>
      <c r="K27" s="6">
        <v>31</v>
      </c>
      <c r="L27" s="7">
        <v>54</v>
      </c>
      <c r="M27" s="6">
        <v>200</v>
      </c>
      <c r="N27" s="7">
        <v>35</v>
      </c>
      <c r="O27" s="6">
        <v>6</v>
      </c>
      <c r="P27" s="7">
        <v>22</v>
      </c>
      <c r="Q27" s="31">
        <f t="shared" si="0"/>
        <v>150</v>
      </c>
    </row>
    <row r="28" spans="1:17" ht="15">
      <c r="A28" s="68">
        <v>11</v>
      </c>
      <c r="B28" s="119" t="s">
        <v>501</v>
      </c>
      <c r="C28" s="2" t="s">
        <v>93</v>
      </c>
      <c r="D28" s="2">
        <v>14</v>
      </c>
      <c r="E28" s="95">
        <v>0.0038657407407407408</v>
      </c>
      <c r="F28" s="6">
        <v>9</v>
      </c>
      <c r="G28" s="59"/>
      <c r="H28" s="6"/>
      <c r="I28" s="7">
        <v>0</v>
      </c>
      <c r="J28" s="7">
        <v>0</v>
      </c>
      <c r="K28" s="6">
        <v>25</v>
      </c>
      <c r="L28" s="7">
        <v>34</v>
      </c>
      <c r="M28" s="6">
        <v>155</v>
      </c>
      <c r="N28" s="7">
        <v>13</v>
      </c>
      <c r="O28" s="6">
        <v>5</v>
      </c>
      <c r="P28" s="7">
        <v>20</v>
      </c>
      <c r="Q28" s="31">
        <f t="shared" si="0"/>
        <v>76</v>
      </c>
    </row>
    <row r="29" spans="1:17" ht="15">
      <c r="A29" s="68">
        <v>12</v>
      </c>
      <c r="B29" s="119" t="s">
        <v>502</v>
      </c>
      <c r="C29" s="2" t="s">
        <v>93</v>
      </c>
      <c r="D29" s="2">
        <v>14</v>
      </c>
      <c r="E29" s="95">
        <v>0.003148148148148148</v>
      </c>
      <c r="F29" s="6">
        <v>26</v>
      </c>
      <c r="G29" s="59"/>
      <c r="H29" s="6"/>
      <c r="I29" s="7">
        <v>3</v>
      </c>
      <c r="J29" s="7">
        <v>17</v>
      </c>
      <c r="K29" s="6">
        <v>31</v>
      </c>
      <c r="L29" s="7">
        <v>54</v>
      </c>
      <c r="M29" s="6">
        <v>218</v>
      </c>
      <c r="N29" s="7">
        <v>51</v>
      </c>
      <c r="O29" s="6">
        <v>7</v>
      </c>
      <c r="P29" s="7">
        <v>24</v>
      </c>
      <c r="Q29" s="31">
        <f t="shared" si="0"/>
        <v>172</v>
      </c>
    </row>
    <row r="30" spans="1:17" ht="15">
      <c r="A30" s="68">
        <v>13</v>
      </c>
      <c r="B30" s="119" t="s">
        <v>503</v>
      </c>
      <c r="C30" s="2" t="s">
        <v>94</v>
      </c>
      <c r="D30" s="2">
        <v>13</v>
      </c>
      <c r="E30" s="95">
        <v>0.0038657407407407408</v>
      </c>
      <c r="F30" s="6">
        <v>9</v>
      </c>
      <c r="G30" s="59"/>
      <c r="H30" s="6"/>
      <c r="I30" s="7">
        <v>0</v>
      </c>
      <c r="J30" s="7">
        <v>0</v>
      </c>
      <c r="K30" s="6">
        <v>25</v>
      </c>
      <c r="L30" s="7">
        <v>34</v>
      </c>
      <c r="M30" s="6">
        <v>155</v>
      </c>
      <c r="N30" s="7">
        <v>13</v>
      </c>
      <c r="O30" s="6">
        <v>5</v>
      </c>
      <c r="P30" s="7">
        <v>20</v>
      </c>
      <c r="Q30" s="31">
        <f t="shared" si="0"/>
        <v>76</v>
      </c>
    </row>
    <row r="31" spans="1:17" ht="15">
      <c r="A31" s="69">
        <v>14</v>
      </c>
      <c r="B31" s="119" t="s">
        <v>504</v>
      </c>
      <c r="C31" s="2" t="s">
        <v>94</v>
      </c>
      <c r="D31" s="2">
        <v>14</v>
      </c>
      <c r="E31" s="95">
        <v>0.003912037037037037</v>
      </c>
      <c r="F31" s="6">
        <v>14</v>
      </c>
      <c r="G31" s="59"/>
      <c r="H31" s="6"/>
      <c r="I31" s="7">
        <v>10</v>
      </c>
      <c r="J31" s="7">
        <v>14</v>
      </c>
      <c r="K31" s="6">
        <v>25</v>
      </c>
      <c r="L31" s="7">
        <v>39</v>
      </c>
      <c r="M31" s="6">
        <v>155</v>
      </c>
      <c r="N31" s="7">
        <v>22</v>
      </c>
      <c r="O31" s="6">
        <v>27</v>
      </c>
      <c r="P31" s="7">
        <v>64</v>
      </c>
      <c r="Q31" s="31">
        <f t="shared" si="0"/>
        <v>153</v>
      </c>
    </row>
    <row r="32" spans="1:17" ht="15">
      <c r="A32" s="69">
        <v>15</v>
      </c>
      <c r="B32" s="122" t="s">
        <v>505</v>
      </c>
      <c r="C32" s="2" t="s">
        <v>94</v>
      </c>
      <c r="D32" s="2">
        <v>14</v>
      </c>
      <c r="E32" s="95">
        <v>0.003148148148148148</v>
      </c>
      <c r="F32" s="6">
        <v>36</v>
      </c>
      <c r="G32" s="59"/>
      <c r="H32" s="6"/>
      <c r="I32" s="7">
        <v>25</v>
      </c>
      <c r="J32" s="7">
        <v>44</v>
      </c>
      <c r="K32" s="6">
        <v>33</v>
      </c>
      <c r="L32" s="7">
        <v>58</v>
      </c>
      <c r="M32" s="6">
        <v>190</v>
      </c>
      <c r="N32" s="7">
        <v>40</v>
      </c>
      <c r="O32" s="6">
        <v>23</v>
      </c>
      <c r="P32" s="7">
        <v>58</v>
      </c>
      <c r="Q32" s="31">
        <f t="shared" si="0"/>
        <v>236</v>
      </c>
    </row>
    <row r="33" spans="1:17" ht="15">
      <c r="A33" s="69">
        <v>16</v>
      </c>
      <c r="B33" s="119" t="s">
        <v>506</v>
      </c>
      <c r="C33" s="2" t="s">
        <v>94</v>
      </c>
      <c r="D33" s="2">
        <v>14</v>
      </c>
      <c r="E33" s="95">
        <v>0.0034490740740740745</v>
      </c>
      <c r="F33" s="6">
        <v>18</v>
      </c>
      <c r="G33" s="59"/>
      <c r="H33" s="6"/>
      <c r="I33" s="7">
        <v>7</v>
      </c>
      <c r="J33" s="7">
        <v>33</v>
      </c>
      <c r="K33" s="6">
        <v>26</v>
      </c>
      <c r="L33" s="7">
        <v>36</v>
      </c>
      <c r="M33" s="6">
        <v>190</v>
      </c>
      <c r="N33" s="7">
        <v>30</v>
      </c>
      <c r="O33" s="6">
        <v>4</v>
      </c>
      <c r="P33" s="7">
        <v>18</v>
      </c>
      <c r="Q33" s="31">
        <f t="shared" si="0"/>
        <v>135</v>
      </c>
    </row>
    <row r="34" spans="1:17" ht="15">
      <c r="A34" s="69">
        <v>17</v>
      </c>
      <c r="B34" s="119" t="s">
        <v>507</v>
      </c>
      <c r="C34" s="2" t="s">
        <v>93</v>
      </c>
      <c r="D34" s="2">
        <v>14</v>
      </c>
      <c r="E34" s="95">
        <v>0.0036574074074074074</v>
      </c>
      <c r="F34" s="6">
        <v>13</v>
      </c>
      <c r="G34" s="59"/>
      <c r="H34" s="6"/>
      <c r="I34" s="7">
        <v>0</v>
      </c>
      <c r="J34" s="7">
        <v>0</v>
      </c>
      <c r="K34" s="6">
        <v>21</v>
      </c>
      <c r="L34" s="7">
        <v>26</v>
      </c>
      <c r="M34" s="6">
        <v>140</v>
      </c>
      <c r="N34" s="7">
        <v>8</v>
      </c>
      <c r="O34" s="6">
        <v>5</v>
      </c>
      <c r="P34" s="7">
        <v>20</v>
      </c>
      <c r="Q34" s="31">
        <f t="shared" si="0"/>
        <v>67</v>
      </c>
    </row>
    <row r="35" spans="1:17" ht="15">
      <c r="A35" s="69">
        <v>18</v>
      </c>
      <c r="B35" s="119" t="s">
        <v>508</v>
      </c>
      <c r="C35" s="2" t="s">
        <v>94</v>
      </c>
      <c r="D35" s="2">
        <v>14</v>
      </c>
      <c r="E35" s="95">
        <v>0.004525462962962963</v>
      </c>
      <c r="F35" s="6">
        <v>3</v>
      </c>
      <c r="G35" s="59"/>
      <c r="H35" s="6"/>
      <c r="I35" s="7">
        <v>20</v>
      </c>
      <c r="J35" s="7">
        <v>34</v>
      </c>
      <c r="K35" s="6">
        <v>26</v>
      </c>
      <c r="L35" s="7">
        <v>41</v>
      </c>
      <c r="M35" s="6">
        <v>156</v>
      </c>
      <c r="N35" s="7">
        <v>23</v>
      </c>
      <c r="O35" s="6">
        <v>11</v>
      </c>
      <c r="P35" s="7">
        <v>26</v>
      </c>
      <c r="Q35" s="31">
        <f t="shared" si="0"/>
        <v>127</v>
      </c>
    </row>
    <row r="36" spans="1:17" ht="15">
      <c r="A36" s="69">
        <v>19</v>
      </c>
      <c r="B36" s="119" t="s">
        <v>509</v>
      </c>
      <c r="C36" s="2" t="s">
        <v>94</v>
      </c>
      <c r="D36" s="2">
        <v>14</v>
      </c>
      <c r="E36" s="95">
        <v>0.004224537037037037</v>
      </c>
      <c r="F36" s="6">
        <v>3</v>
      </c>
      <c r="G36" s="59"/>
      <c r="H36" s="6"/>
      <c r="I36" s="7">
        <v>0</v>
      </c>
      <c r="J36" s="7">
        <v>0</v>
      </c>
      <c r="K36" s="6">
        <v>17</v>
      </c>
      <c r="L36" s="7">
        <v>18</v>
      </c>
      <c r="M36" s="6">
        <v>155</v>
      </c>
      <c r="N36" s="7">
        <v>14</v>
      </c>
      <c r="O36" s="6">
        <v>0</v>
      </c>
      <c r="P36" s="7">
        <v>10</v>
      </c>
      <c r="Q36" s="31">
        <f t="shared" si="0"/>
        <v>45</v>
      </c>
    </row>
    <row r="37" spans="1:17" ht="15">
      <c r="A37" s="69">
        <v>20</v>
      </c>
      <c r="B37" s="119" t="s">
        <v>510</v>
      </c>
      <c r="C37" s="2" t="s">
        <v>94</v>
      </c>
      <c r="D37" s="2">
        <v>14</v>
      </c>
      <c r="E37" s="95">
        <v>0.0034490740740740745</v>
      </c>
      <c r="F37" s="6">
        <v>18</v>
      </c>
      <c r="G37" s="59"/>
      <c r="H37" s="6"/>
      <c r="I37" s="7">
        <v>7</v>
      </c>
      <c r="J37" s="7">
        <v>33</v>
      </c>
      <c r="K37" s="6">
        <v>26</v>
      </c>
      <c r="L37" s="7">
        <v>36</v>
      </c>
      <c r="M37" s="6">
        <v>190</v>
      </c>
      <c r="N37" s="7">
        <v>30</v>
      </c>
      <c r="O37" s="6">
        <v>4</v>
      </c>
      <c r="P37" s="7">
        <v>18</v>
      </c>
      <c r="Q37" s="31">
        <f t="shared" si="0"/>
        <v>135</v>
      </c>
    </row>
    <row r="38" spans="1:17" ht="15">
      <c r="A38" s="69">
        <v>21</v>
      </c>
      <c r="B38" s="119" t="s">
        <v>511</v>
      </c>
      <c r="C38" s="2" t="s">
        <v>93</v>
      </c>
      <c r="D38" s="2">
        <v>14</v>
      </c>
      <c r="E38" s="95">
        <v>0.0036574074074074074</v>
      </c>
      <c r="F38" s="6">
        <v>13</v>
      </c>
      <c r="G38" s="59"/>
      <c r="H38" s="6"/>
      <c r="I38" s="7">
        <v>0</v>
      </c>
      <c r="J38" s="7">
        <v>0</v>
      </c>
      <c r="K38" s="6">
        <v>21</v>
      </c>
      <c r="L38" s="7">
        <v>26</v>
      </c>
      <c r="M38" s="6">
        <v>140</v>
      </c>
      <c r="N38" s="7">
        <v>8</v>
      </c>
      <c r="O38" s="6">
        <v>5</v>
      </c>
      <c r="P38" s="7">
        <v>20</v>
      </c>
      <c r="Q38" s="31">
        <f t="shared" si="0"/>
        <v>67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0.07591435185185186</v>
      </c>
      <c r="F48" s="17">
        <f aca="true" t="shared" si="1" ref="F48:P48">SUM(F18:F47)</f>
        <v>388</v>
      </c>
      <c r="G48" s="60">
        <f t="shared" si="1"/>
        <v>0</v>
      </c>
      <c r="H48" s="17">
        <f>SUM(H18:H47)</f>
        <v>0</v>
      </c>
      <c r="I48" s="18">
        <f t="shared" si="1"/>
        <v>163</v>
      </c>
      <c r="J48" s="18">
        <f t="shared" si="1"/>
        <v>366</v>
      </c>
      <c r="K48" s="17">
        <f t="shared" si="1"/>
        <v>574</v>
      </c>
      <c r="L48" s="18">
        <f t="shared" si="1"/>
        <v>891</v>
      </c>
      <c r="M48" s="17">
        <f t="shared" si="1"/>
        <v>3594</v>
      </c>
      <c r="N48" s="18">
        <f t="shared" si="1"/>
        <v>529</v>
      </c>
      <c r="O48" s="17">
        <f t="shared" si="1"/>
        <v>208</v>
      </c>
      <c r="P48" s="18">
        <f t="shared" si="1"/>
        <v>615</v>
      </c>
      <c r="Q48" s="31">
        <f t="shared" si="0"/>
        <v>2789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0.0036149691358024695</v>
      </c>
      <c r="F49" s="19">
        <f>SUM(F18:F47)/$F13</f>
        <v>18.476190476190474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7.761904761904762</v>
      </c>
      <c r="J49" s="19">
        <f t="shared" si="2"/>
        <v>17.428571428571427</v>
      </c>
      <c r="K49" s="19">
        <f t="shared" si="2"/>
        <v>27.333333333333332</v>
      </c>
      <c r="L49" s="19">
        <f t="shared" si="2"/>
        <v>42.42857142857143</v>
      </c>
      <c r="M49" s="19">
        <f t="shared" si="2"/>
        <v>171.14285714285714</v>
      </c>
      <c r="N49" s="19">
        <f t="shared" si="2"/>
        <v>25.19047619047619</v>
      </c>
      <c r="O49" s="19">
        <f t="shared" si="2"/>
        <v>9.904761904761905</v>
      </c>
      <c r="P49" s="19">
        <f t="shared" si="2"/>
        <v>29.285714285714285</v>
      </c>
      <c r="Q49" s="19">
        <f>SUM(Q18:Q47)/$F13/6</f>
        <v>22.134920634920633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6 K38 K33 K29">
    <cfRule type="cellIs" priority="6" dxfId="109" operator="equal" stopIfTrue="1">
      <formula>0</formula>
    </cfRule>
  </conditionalFormatting>
  <conditionalFormatting sqref="K28 K23 K19">
    <cfRule type="cellIs" priority="4" dxfId="109" operator="equal" stopIfTrue="1">
      <formula>0</formula>
    </cfRule>
  </conditionalFormatting>
  <conditionalFormatting sqref="K28 K23 K19">
    <cfRule type="cellIs" priority="3" dxfId="109" operator="equal" stopIfTrue="1">
      <formula>0</formula>
    </cfRule>
  </conditionalFormatting>
  <conditionalFormatting sqref="K19">
    <cfRule type="cellIs" priority="2" dxfId="109" operator="equal" stopIfTrue="1">
      <formula>0</formula>
    </cfRule>
  </conditionalFormatting>
  <conditionalFormatting sqref="K1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3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0.9523809523809523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482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487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435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20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19" t="s">
        <v>512</v>
      </c>
      <c r="C18" s="2" t="s">
        <v>94</v>
      </c>
      <c r="D18" s="2">
        <v>14</v>
      </c>
      <c r="E18" s="95">
        <v>0.004768518518518518</v>
      </c>
      <c r="F18" s="4">
        <v>0</v>
      </c>
      <c r="G18" s="59">
        <v>0</v>
      </c>
      <c r="H18" s="4"/>
      <c r="I18" s="5">
        <v>30</v>
      </c>
      <c r="J18" s="5">
        <v>50</v>
      </c>
      <c r="K18" s="59">
        <v>26</v>
      </c>
      <c r="L18" s="5">
        <v>32</v>
      </c>
      <c r="M18" s="4">
        <v>160</v>
      </c>
      <c r="N18" s="5">
        <v>15</v>
      </c>
      <c r="O18" s="4">
        <v>10</v>
      </c>
      <c r="P18" s="5">
        <v>30</v>
      </c>
      <c r="Q18" s="31">
        <f>(F18+H18+J18+L18+N18+P18)</f>
        <v>127</v>
      </c>
    </row>
    <row r="19" spans="1:17" ht="15">
      <c r="A19" s="68">
        <v>2</v>
      </c>
      <c r="B19" s="119" t="s">
        <v>513</v>
      </c>
      <c r="C19" s="2" t="s">
        <v>94</v>
      </c>
      <c r="D19" s="2">
        <v>14</v>
      </c>
      <c r="E19" s="95">
        <v>0.004062499999999999</v>
      </c>
      <c r="F19" s="6">
        <v>12</v>
      </c>
      <c r="G19" s="59"/>
      <c r="H19" s="6"/>
      <c r="I19" s="7">
        <v>7</v>
      </c>
      <c r="J19" s="7">
        <v>6</v>
      </c>
      <c r="K19" s="59">
        <v>20</v>
      </c>
      <c r="L19" s="7">
        <v>19</v>
      </c>
      <c r="M19" s="6">
        <v>175</v>
      </c>
      <c r="N19" s="7">
        <v>23</v>
      </c>
      <c r="O19" s="6">
        <v>7</v>
      </c>
      <c r="P19" s="7">
        <v>18</v>
      </c>
      <c r="Q19" s="31">
        <f aca="true" t="shared" si="0" ref="Q19:Q48">(F19+H19+J19+L19+N19+P19)</f>
        <v>78</v>
      </c>
    </row>
    <row r="20" spans="1:17" ht="15">
      <c r="A20" s="68">
        <v>3</v>
      </c>
      <c r="B20" s="119" t="s">
        <v>514</v>
      </c>
      <c r="C20" s="2" t="s">
        <v>94</v>
      </c>
      <c r="D20" s="2">
        <v>14</v>
      </c>
      <c r="E20" s="95">
        <v>0.004074074074074075</v>
      </c>
      <c r="F20" s="6">
        <v>12</v>
      </c>
      <c r="G20" s="59"/>
      <c r="H20" s="6"/>
      <c r="I20" s="7">
        <v>0</v>
      </c>
      <c r="J20" s="7">
        <v>0</v>
      </c>
      <c r="K20" s="59">
        <v>20</v>
      </c>
      <c r="L20" s="7">
        <v>19</v>
      </c>
      <c r="M20" s="6">
        <v>160</v>
      </c>
      <c r="N20" s="7">
        <v>18</v>
      </c>
      <c r="O20" s="6">
        <v>15</v>
      </c>
      <c r="P20" s="7">
        <v>34</v>
      </c>
      <c r="Q20" s="31">
        <f t="shared" si="0"/>
        <v>83</v>
      </c>
    </row>
    <row r="21" spans="1:17" ht="15">
      <c r="A21" s="68">
        <v>4</v>
      </c>
      <c r="B21" s="119" t="s">
        <v>515</v>
      </c>
      <c r="C21" s="2" t="s">
        <v>93</v>
      </c>
      <c r="D21" s="2">
        <v>14</v>
      </c>
      <c r="E21" s="95">
        <v>0.002951388888888889</v>
      </c>
      <c r="F21" s="6">
        <v>26</v>
      </c>
      <c r="G21" s="59"/>
      <c r="H21" s="6"/>
      <c r="I21" s="7">
        <v>10</v>
      </c>
      <c r="J21" s="7">
        <v>8</v>
      </c>
      <c r="K21" s="59">
        <v>31</v>
      </c>
      <c r="L21" s="7">
        <v>47</v>
      </c>
      <c r="M21" s="6">
        <v>200</v>
      </c>
      <c r="N21" s="7">
        <v>50</v>
      </c>
      <c r="O21" s="6">
        <v>7</v>
      </c>
      <c r="P21" s="7">
        <v>24</v>
      </c>
      <c r="Q21" s="31">
        <f t="shared" si="0"/>
        <v>155</v>
      </c>
    </row>
    <row r="22" spans="1:17" ht="15">
      <c r="A22" s="68">
        <v>5</v>
      </c>
      <c r="B22" s="119" t="s">
        <v>516</v>
      </c>
      <c r="C22" s="2" t="s">
        <v>93</v>
      </c>
      <c r="D22" s="2">
        <v>14</v>
      </c>
      <c r="E22" s="95">
        <v>0.003101851851851852</v>
      </c>
      <c r="F22" s="6">
        <v>18</v>
      </c>
      <c r="G22" s="59"/>
      <c r="H22" s="6"/>
      <c r="I22" s="7">
        <v>6</v>
      </c>
      <c r="J22" s="7">
        <v>4</v>
      </c>
      <c r="K22" s="59">
        <v>26</v>
      </c>
      <c r="L22" s="7">
        <v>32</v>
      </c>
      <c r="M22" s="6">
        <v>160</v>
      </c>
      <c r="N22" s="7">
        <v>25</v>
      </c>
      <c r="O22" s="6">
        <v>13</v>
      </c>
      <c r="P22" s="7">
        <v>30</v>
      </c>
      <c r="Q22" s="31">
        <f t="shared" si="0"/>
        <v>109</v>
      </c>
    </row>
    <row r="23" spans="1:17" ht="15">
      <c r="A23" s="68">
        <v>6</v>
      </c>
      <c r="B23" s="119" t="s">
        <v>517</v>
      </c>
      <c r="C23" s="2" t="s">
        <v>93</v>
      </c>
      <c r="D23" s="2">
        <v>14</v>
      </c>
      <c r="E23" s="95">
        <v>0.002939814814814815</v>
      </c>
      <c r="F23" s="6">
        <v>22</v>
      </c>
      <c r="G23" s="59"/>
      <c r="H23" s="6"/>
      <c r="I23" s="7">
        <v>2</v>
      </c>
      <c r="J23" s="7">
        <v>11</v>
      </c>
      <c r="K23" s="59">
        <v>26</v>
      </c>
      <c r="L23" s="7">
        <v>32</v>
      </c>
      <c r="M23" s="6">
        <v>150</v>
      </c>
      <c r="N23" s="7">
        <v>20</v>
      </c>
      <c r="O23" s="6">
        <v>10</v>
      </c>
      <c r="P23" s="7">
        <v>24</v>
      </c>
      <c r="Q23" s="31">
        <f t="shared" si="0"/>
        <v>109</v>
      </c>
    </row>
    <row r="24" spans="1:17" ht="15">
      <c r="A24" s="68">
        <v>7</v>
      </c>
      <c r="B24" s="119" t="s">
        <v>518</v>
      </c>
      <c r="C24" s="2" t="s">
        <v>94</v>
      </c>
      <c r="D24" s="2">
        <v>14</v>
      </c>
      <c r="E24" s="95">
        <v>0.002789351851851852</v>
      </c>
      <c r="F24" s="6">
        <v>27</v>
      </c>
      <c r="G24" s="59"/>
      <c r="H24" s="6"/>
      <c r="I24" s="7">
        <v>4</v>
      </c>
      <c r="J24" s="7">
        <v>2</v>
      </c>
      <c r="K24" s="59">
        <v>20</v>
      </c>
      <c r="L24" s="7">
        <v>19</v>
      </c>
      <c r="M24" s="6">
        <v>160</v>
      </c>
      <c r="N24" s="7">
        <v>15</v>
      </c>
      <c r="O24" s="6">
        <v>0</v>
      </c>
      <c r="P24" s="7">
        <v>10</v>
      </c>
      <c r="Q24" s="31">
        <f t="shared" si="0"/>
        <v>73</v>
      </c>
    </row>
    <row r="25" spans="1:17" ht="15">
      <c r="A25" s="68">
        <v>8</v>
      </c>
      <c r="B25" s="119" t="s">
        <v>519</v>
      </c>
      <c r="C25" s="2" t="s">
        <v>93</v>
      </c>
      <c r="D25" s="2">
        <v>14</v>
      </c>
      <c r="E25" s="95">
        <v>0.0032291666666666666</v>
      </c>
      <c r="F25" s="6">
        <v>24</v>
      </c>
      <c r="G25" s="59"/>
      <c r="H25" s="6"/>
      <c r="I25" s="7">
        <v>7</v>
      </c>
      <c r="J25" s="7">
        <v>26</v>
      </c>
      <c r="K25" s="59">
        <v>29</v>
      </c>
      <c r="L25" s="7">
        <v>41</v>
      </c>
      <c r="M25" s="6">
        <v>170</v>
      </c>
      <c r="N25" s="7">
        <v>20</v>
      </c>
      <c r="O25" s="6">
        <v>5</v>
      </c>
      <c r="P25" s="7">
        <v>20</v>
      </c>
      <c r="Q25" s="31">
        <f t="shared" si="0"/>
        <v>131</v>
      </c>
    </row>
    <row r="26" spans="1:17" ht="15">
      <c r="A26" s="68">
        <v>9</v>
      </c>
      <c r="B26" s="119" t="s">
        <v>520</v>
      </c>
      <c r="C26" s="2" t="s">
        <v>93</v>
      </c>
      <c r="D26" s="2">
        <v>14</v>
      </c>
      <c r="E26" s="95">
        <v>0.00400462962962963</v>
      </c>
      <c r="F26" s="6">
        <v>6</v>
      </c>
      <c r="G26" s="59"/>
      <c r="H26" s="6"/>
      <c r="I26" s="7">
        <v>3</v>
      </c>
      <c r="J26" s="7">
        <v>14</v>
      </c>
      <c r="K26" s="59">
        <v>28</v>
      </c>
      <c r="L26" s="7">
        <v>38</v>
      </c>
      <c r="M26" s="6">
        <v>170</v>
      </c>
      <c r="N26" s="7">
        <v>30</v>
      </c>
      <c r="O26" s="6">
        <v>7</v>
      </c>
      <c r="P26" s="7">
        <v>24</v>
      </c>
      <c r="Q26" s="31">
        <f t="shared" si="0"/>
        <v>112</v>
      </c>
    </row>
    <row r="27" spans="1:17" ht="15">
      <c r="A27" s="68">
        <v>10</v>
      </c>
      <c r="B27" s="119" t="s">
        <v>521</v>
      </c>
      <c r="C27" s="2" t="s">
        <v>93</v>
      </c>
      <c r="D27" s="2">
        <v>15</v>
      </c>
      <c r="E27" s="95">
        <v>0.003275462962962963</v>
      </c>
      <c r="F27" s="6">
        <v>17</v>
      </c>
      <c r="G27" s="59"/>
      <c r="H27" s="6"/>
      <c r="I27" s="7">
        <v>10</v>
      </c>
      <c r="J27" s="7">
        <v>38</v>
      </c>
      <c r="K27" s="59">
        <v>34</v>
      </c>
      <c r="L27" s="7">
        <v>47</v>
      </c>
      <c r="M27" s="6">
        <v>217</v>
      </c>
      <c r="N27" s="7">
        <v>42</v>
      </c>
      <c r="O27" s="6">
        <v>7</v>
      </c>
      <c r="P27" s="7">
        <v>24</v>
      </c>
      <c r="Q27" s="31">
        <f t="shared" si="0"/>
        <v>168</v>
      </c>
    </row>
    <row r="28" spans="1:17" ht="15">
      <c r="A28" s="68">
        <v>11</v>
      </c>
      <c r="B28" s="119" t="s">
        <v>522</v>
      </c>
      <c r="C28" s="2" t="s">
        <v>93</v>
      </c>
      <c r="D28" s="2">
        <v>14</v>
      </c>
      <c r="E28" s="95">
        <v>0.003425925925925926</v>
      </c>
      <c r="F28" s="6">
        <v>28</v>
      </c>
      <c r="G28" s="59"/>
      <c r="H28" s="6"/>
      <c r="I28" s="7">
        <v>30</v>
      </c>
      <c r="J28" s="7">
        <v>52</v>
      </c>
      <c r="K28" s="59">
        <v>30</v>
      </c>
      <c r="L28" s="7">
        <v>38</v>
      </c>
      <c r="M28" s="6">
        <v>180</v>
      </c>
      <c r="N28" s="7">
        <v>35</v>
      </c>
      <c r="O28" s="6">
        <v>15</v>
      </c>
      <c r="P28" s="7">
        <v>34</v>
      </c>
      <c r="Q28" s="31">
        <f t="shared" si="0"/>
        <v>187</v>
      </c>
    </row>
    <row r="29" spans="1:17" ht="15">
      <c r="A29" s="68">
        <v>12</v>
      </c>
      <c r="B29" s="119" t="s">
        <v>523</v>
      </c>
      <c r="C29" s="2" t="s">
        <v>93</v>
      </c>
      <c r="D29" s="2">
        <v>15</v>
      </c>
      <c r="E29" s="95">
        <v>0.0045370370370370365</v>
      </c>
      <c r="F29" s="6">
        <v>3</v>
      </c>
      <c r="G29" s="59"/>
      <c r="H29" s="6"/>
      <c r="I29" s="7">
        <v>10</v>
      </c>
      <c r="J29" s="7">
        <v>38</v>
      </c>
      <c r="K29" s="59">
        <v>30</v>
      </c>
      <c r="L29" s="7">
        <v>38</v>
      </c>
      <c r="M29" s="6">
        <v>170</v>
      </c>
      <c r="N29" s="7">
        <v>30</v>
      </c>
      <c r="O29" s="6">
        <v>15</v>
      </c>
      <c r="P29" s="7">
        <v>34</v>
      </c>
      <c r="Q29" s="31">
        <f t="shared" si="0"/>
        <v>143</v>
      </c>
    </row>
    <row r="30" spans="1:17" ht="15">
      <c r="A30" s="68">
        <v>13</v>
      </c>
      <c r="B30" s="119" t="s">
        <v>524</v>
      </c>
      <c r="C30" s="2" t="s">
        <v>93</v>
      </c>
      <c r="D30" s="2">
        <v>14</v>
      </c>
      <c r="E30" s="95" t="s">
        <v>857</v>
      </c>
      <c r="F30" s="6"/>
      <c r="G30" s="59"/>
      <c r="H30" s="6"/>
      <c r="I30" s="7"/>
      <c r="J30" s="7"/>
      <c r="K30" s="59"/>
      <c r="L30" s="7"/>
      <c r="M30" s="6"/>
      <c r="N30" s="7"/>
      <c r="O30" s="6"/>
      <c r="P30" s="7"/>
      <c r="Q30" s="31">
        <f t="shared" si="0"/>
        <v>0</v>
      </c>
    </row>
    <row r="31" spans="1:17" ht="15">
      <c r="A31" s="69">
        <v>14</v>
      </c>
      <c r="B31" s="119" t="s">
        <v>525</v>
      </c>
      <c r="C31" s="2" t="s">
        <v>94</v>
      </c>
      <c r="D31" s="2">
        <v>14</v>
      </c>
      <c r="E31" s="95">
        <v>0.0035416666666666665</v>
      </c>
      <c r="F31" s="6">
        <v>15</v>
      </c>
      <c r="G31" s="59"/>
      <c r="H31" s="6"/>
      <c r="I31" s="7">
        <v>7</v>
      </c>
      <c r="J31" s="7">
        <v>26</v>
      </c>
      <c r="K31" s="59">
        <v>24</v>
      </c>
      <c r="L31" s="7">
        <v>42</v>
      </c>
      <c r="M31" s="6">
        <v>200</v>
      </c>
      <c r="N31" s="7">
        <v>35</v>
      </c>
      <c r="O31" s="6">
        <v>5</v>
      </c>
      <c r="P31" s="7">
        <v>20</v>
      </c>
      <c r="Q31" s="31">
        <f t="shared" si="0"/>
        <v>138</v>
      </c>
    </row>
    <row r="32" spans="1:17" ht="15">
      <c r="A32" s="69">
        <v>15</v>
      </c>
      <c r="B32" s="119" t="s">
        <v>526</v>
      </c>
      <c r="C32" s="2" t="s">
        <v>93</v>
      </c>
      <c r="D32" s="2">
        <v>14</v>
      </c>
      <c r="E32" s="95">
        <v>0.004513888888888889</v>
      </c>
      <c r="F32" s="6">
        <v>0</v>
      </c>
      <c r="G32" s="59"/>
      <c r="H32" s="6"/>
      <c r="I32" s="7">
        <v>0</v>
      </c>
      <c r="J32" s="7">
        <v>0</v>
      </c>
      <c r="K32" s="59">
        <v>30</v>
      </c>
      <c r="L32" s="7">
        <v>44</v>
      </c>
      <c r="M32" s="6">
        <v>170</v>
      </c>
      <c r="N32" s="7">
        <v>20</v>
      </c>
      <c r="O32" s="6">
        <v>14</v>
      </c>
      <c r="P32" s="7">
        <v>30</v>
      </c>
      <c r="Q32" s="31">
        <f t="shared" si="0"/>
        <v>94</v>
      </c>
    </row>
    <row r="33" spans="1:17" ht="15">
      <c r="A33" s="69">
        <v>16</v>
      </c>
      <c r="B33" s="119" t="s">
        <v>527</v>
      </c>
      <c r="C33" s="2" t="s">
        <v>94</v>
      </c>
      <c r="D33" s="2">
        <v>14</v>
      </c>
      <c r="E33" s="95">
        <v>0.003414351851851852</v>
      </c>
      <c r="F33" s="6">
        <v>19</v>
      </c>
      <c r="G33" s="59"/>
      <c r="H33" s="6"/>
      <c r="I33" s="7">
        <v>8</v>
      </c>
      <c r="J33" s="7">
        <v>6</v>
      </c>
      <c r="K33" s="59">
        <v>24</v>
      </c>
      <c r="L33" s="7">
        <v>42</v>
      </c>
      <c r="M33" s="6">
        <v>174</v>
      </c>
      <c r="N33" s="7">
        <v>15</v>
      </c>
      <c r="O33" s="6">
        <v>-4</v>
      </c>
      <c r="P33" s="7">
        <v>2</v>
      </c>
      <c r="Q33" s="31">
        <f t="shared" si="0"/>
        <v>84</v>
      </c>
    </row>
    <row r="34" spans="1:17" ht="15">
      <c r="A34" s="69">
        <v>17</v>
      </c>
      <c r="B34" s="119" t="s">
        <v>528</v>
      </c>
      <c r="C34" s="2" t="s">
        <v>93</v>
      </c>
      <c r="D34" s="2">
        <v>14</v>
      </c>
      <c r="E34" s="95">
        <v>0.004513888888888889</v>
      </c>
      <c r="F34" s="6">
        <v>0</v>
      </c>
      <c r="G34" s="59"/>
      <c r="H34" s="6"/>
      <c r="I34" s="7">
        <v>0</v>
      </c>
      <c r="J34" s="7">
        <v>0</v>
      </c>
      <c r="K34" s="59">
        <v>29</v>
      </c>
      <c r="L34" s="7">
        <v>52</v>
      </c>
      <c r="M34" s="6">
        <v>130</v>
      </c>
      <c r="N34" s="7">
        <v>5</v>
      </c>
      <c r="O34" s="6">
        <v>5</v>
      </c>
      <c r="P34" s="7">
        <v>20</v>
      </c>
      <c r="Q34" s="31">
        <f t="shared" si="0"/>
        <v>77</v>
      </c>
    </row>
    <row r="35" spans="1:17" ht="15">
      <c r="A35" s="69">
        <v>18</v>
      </c>
      <c r="B35" s="119" t="s">
        <v>529</v>
      </c>
      <c r="C35" s="2" t="s">
        <v>93</v>
      </c>
      <c r="D35" s="2">
        <v>14</v>
      </c>
      <c r="E35" s="95">
        <v>0.004513888888888889</v>
      </c>
      <c r="F35" s="6">
        <v>0</v>
      </c>
      <c r="G35" s="59"/>
      <c r="H35" s="6"/>
      <c r="I35" s="7">
        <v>6</v>
      </c>
      <c r="J35" s="7">
        <v>23</v>
      </c>
      <c r="K35" s="59">
        <v>37</v>
      </c>
      <c r="L35" s="7">
        <v>66</v>
      </c>
      <c r="M35" s="6">
        <v>202</v>
      </c>
      <c r="N35" s="7">
        <v>29</v>
      </c>
      <c r="O35" s="6">
        <v>27</v>
      </c>
      <c r="P35" s="7">
        <v>62</v>
      </c>
      <c r="Q35" s="31">
        <f t="shared" si="0"/>
        <v>180</v>
      </c>
    </row>
    <row r="36" spans="1:17" ht="15">
      <c r="A36" s="69">
        <v>19</v>
      </c>
      <c r="B36" s="119" t="s">
        <v>530</v>
      </c>
      <c r="C36" s="2" t="s">
        <v>93</v>
      </c>
      <c r="D36" s="2">
        <v>14</v>
      </c>
      <c r="E36" s="95">
        <v>0.003298611111111111</v>
      </c>
      <c r="F36" s="6">
        <v>32</v>
      </c>
      <c r="G36" s="59"/>
      <c r="H36" s="6"/>
      <c r="I36" s="7">
        <v>7</v>
      </c>
      <c r="J36" s="7">
        <v>26</v>
      </c>
      <c r="K36" s="59">
        <v>41</v>
      </c>
      <c r="L36" s="7">
        <v>70</v>
      </c>
      <c r="M36" s="6">
        <v>176</v>
      </c>
      <c r="N36" s="7">
        <v>16</v>
      </c>
      <c r="O36" s="6">
        <v>10</v>
      </c>
      <c r="P36" s="7">
        <v>24</v>
      </c>
      <c r="Q36" s="31">
        <f t="shared" si="0"/>
        <v>168</v>
      </c>
    </row>
    <row r="37" spans="1:17" ht="15">
      <c r="A37" s="69">
        <v>20</v>
      </c>
      <c r="B37" s="119" t="s">
        <v>531</v>
      </c>
      <c r="C37" s="2" t="s">
        <v>93</v>
      </c>
      <c r="D37" s="2">
        <v>14</v>
      </c>
      <c r="E37" s="95">
        <v>0.003321759259259259</v>
      </c>
      <c r="F37" s="6">
        <v>31</v>
      </c>
      <c r="G37" s="59"/>
      <c r="H37" s="6"/>
      <c r="I37" s="7">
        <v>8</v>
      </c>
      <c r="J37" s="7">
        <v>30</v>
      </c>
      <c r="K37" s="59">
        <v>30</v>
      </c>
      <c r="L37" s="7">
        <v>38</v>
      </c>
      <c r="M37" s="6">
        <v>176</v>
      </c>
      <c r="N37" s="7">
        <v>26</v>
      </c>
      <c r="O37" s="6">
        <v>12</v>
      </c>
      <c r="P37" s="7"/>
      <c r="Q37" s="31">
        <f t="shared" si="0"/>
        <v>125</v>
      </c>
    </row>
    <row r="38" spans="1:17" ht="15">
      <c r="A38" s="69">
        <v>21</v>
      </c>
      <c r="B38" s="119" t="s">
        <v>532</v>
      </c>
      <c r="C38" s="2" t="s">
        <v>93</v>
      </c>
      <c r="D38" s="2">
        <v>14</v>
      </c>
      <c r="E38" s="95">
        <v>0.002951388888888889</v>
      </c>
      <c r="F38" s="6">
        <v>26</v>
      </c>
      <c r="G38" s="59"/>
      <c r="H38" s="6"/>
      <c r="I38" s="7">
        <v>10</v>
      </c>
      <c r="J38" s="7">
        <v>38</v>
      </c>
      <c r="K38" s="76">
        <v>28</v>
      </c>
      <c r="L38" s="7">
        <v>38</v>
      </c>
      <c r="M38" s="6">
        <v>148</v>
      </c>
      <c r="N38" s="7">
        <v>12</v>
      </c>
      <c r="O38" s="6">
        <v>10</v>
      </c>
      <c r="P38" s="7">
        <v>24</v>
      </c>
      <c r="Q38" s="31">
        <f t="shared" si="0"/>
        <v>138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59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59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59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59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59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59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59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59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59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0.07322916666666666</v>
      </c>
      <c r="F48" s="17">
        <f aca="true" t="shared" si="1" ref="F48:P48">SUM(F18:F47)</f>
        <v>318</v>
      </c>
      <c r="G48" s="60">
        <f t="shared" si="1"/>
        <v>0</v>
      </c>
      <c r="H48" s="17">
        <f>SUM(H18:H47)</f>
        <v>0</v>
      </c>
      <c r="I48" s="18">
        <f t="shared" si="1"/>
        <v>165</v>
      </c>
      <c r="J48" s="18">
        <f t="shared" si="1"/>
        <v>398</v>
      </c>
      <c r="K48" s="17">
        <f t="shared" si="1"/>
        <v>563</v>
      </c>
      <c r="L48" s="18">
        <f t="shared" si="1"/>
        <v>794</v>
      </c>
      <c r="M48" s="17">
        <f t="shared" si="1"/>
        <v>3448</v>
      </c>
      <c r="N48" s="18">
        <f t="shared" si="1"/>
        <v>481</v>
      </c>
      <c r="O48" s="17">
        <f t="shared" si="1"/>
        <v>190</v>
      </c>
      <c r="P48" s="18">
        <f t="shared" si="1"/>
        <v>488</v>
      </c>
      <c r="Q48" s="31">
        <f t="shared" si="0"/>
        <v>2479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0.0036614583333333334</v>
      </c>
      <c r="F49" s="19">
        <f>SUM(F18:F47)/$F13</f>
        <v>15.9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8.25</v>
      </c>
      <c r="J49" s="19">
        <f t="shared" si="2"/>
        <v>19.9</v>
      </c>
      <c r="K49" s="19">
        <f t="shared" si="2"/>
        <v>28.15</v>
      </c>
      <c r="L49" s="19">
        <f t="shared" si="2"/>
        <v>39.7</v>
      </c>
      <c r="M49" s="19">
        <f t="shared" si="2"/>
        <v>172.4</v>
      </c>
      <c r="N49" s="19">
        <f t="shared" si="2"/>
        <v>24.05</v>
      </c>
      <c r="O49" s="19">
        <f t="shared" si="2"/>
        <v>9.5</v>
      </c>
      <c r="P49" s="19">
        <f t="shared" si="2"/>
        <v>24.4</v>
      </c>
      <c r="Q49" s="19">
        <f>SUM(Q18:Q47)/$F13/6</f>
        <v>20.658333333333335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49:B49"/>
    <mergeCell ref="G16:H16"/>
    <mergeCell ref="I16:J16"/>
    <mergeCell ref="E16:F16"/>
    <mergeCell ref="A1:S1"/>
    <mergeCell ref="A2:S2"/>
    <mergeCell ref="A3:S3"/>
    <mergeCell ref="A12:F12"/>
    <mergeCell ref="A15:A17"/>
    <mergeCell ref="B15:B17"/>
    <mergeCell ref="C15:C17"/>
    <mergeCell ref="D15:D17"/>
    <mergeCell ref="M16:N16"/>
    <mergeCell ref="K16:L16"/>
    <mergeCell ref="O16:P16"/>
    <mergeCell ref="E15:Q15"/>
    <mergeCell ref="Q16:Q17"/>
    <mergeCell ref="J5:Q5"/>
    <mergeCell ref="P8:R8"/>
    <mergeCell ref="P10:R10"/>
    <mergeCell ref="P12:R12"/>
    <mergeCell ref="J13:Q13"/>
    <mergeCell ref="D6:F6"/>
  </mergeCells>
  <conditionalFormatting sqref="K36">
    <cfRule type="cellIs" priority="3" dxfId="109" operator="equal" stopIfTrue="1">
      <formula>0</formula>
    </cfRule>
  </conditionalFormatting>
  <conditionalFormatting sqref="K34">
    <cfRule type="cellIs" priority="1" dxfId="109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56"/>
  <sheetViews>
    <sheetView view="pageBreakPreview" zoomScale="80" zoomScaleNormal="80" zoomScaleSheetLayoutView="80" zoomScalePageLayoutView="0" workbookViewId="0" topLeftCell="A16">
      <selection activeCell="P42" sqref="P42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95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96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97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25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2" t="s">
        <v>98</v>
      </c>
      <c r="C18" s="2" t="s">
        <v>94</v>
      </c>
      <c r="D18" s="2">
        <v>11</v>
      </c>
      <c r="E18" s="95">
        <v>0.005127314814814815</v>
      </c>
      <c r="F18" s="4">
        <v>0</v>
      </c>
      <c r="G18" s="59">
        <v>0</v>
      </c>
      <c r="H18" s="4"/>
      <c r="I18" s="5">
        <v>10</v>
      </c>
      <c r="J18" s="5">
        <v>14</v>
      </c>
      <c r="K18" s="4">
        <v>21</v>
      </c>
      <c r="L18" s="5">
        <v>31</v>
      </c>
      <c r="M18" s="4">
        <v>140</v>
      </c>
      <c r="N18" s="5">
        <v>15</v>
      </c>
      <c r="O18" s="4">
        <v>16</v>
      </c>
      <c r="P18" s="5">
        <v>41</v>
      </c>
      <c r="Q18" s="31">
        <f>(F18+H18+J18+L18+N18+P18)</f>
        <v>101</v>
      </c>
    </row>
    <row r="19" spans="1:17" ht="15">
      <c r="A19" s="68">
        <v>2</v>
      </c>
      <c r="B19" s="102" t="s">
        <v>99</v>
      </c>
      <c r="C19" s="2" t="s">
        <v>94</v>
      </c>
      <c r="D19" s="2">
        <v>11</v>
      </c>
      <c r="E19" s="95">
        <v>0.004872685185185186</v>
      </c>
      <c r="F19" s="6">
        <v>0</v>
      </c>
      <c r="G19" s="59"/>
      <c r="H19" s="6"/>
      <c r="I19" s="7">
        <v>15</v>
      </c>
      <c r="J19" s="7">
        <v>24</v>
      </c>
      <c r="K19" s="6">
        <v>22</v>
      </c>
      <c r="L19" s="7">
        <v>33</v>
      </c>
      <c r="M19" s="6">
        <v>160</v>
      </c>
      <c r="N19" s="7">
        <v>25</v>
      </c>
      <c r="O19" s="6">
        <v>16</v>
      </c>
      <c r="P19" s="7">
        <v>41</v>
      </c>
      <c r="Q19" s="31">
        <f aca="true" t="shared" si="0" ref="Q19:Q48">(F19+H19+J19+L19+N19+P19)</f>
        <v>123</v>
      </c>
    </row>
    <row r="20" spans="1:17" ht="15">
      <c r="A20" s="68">
        <v>3</v>
      </c>
      <c r="B20" s="102" t="s">
        <v>100</v>
      </c>
      <c r="C20" s="2" t="s">
        <v>94</v>
      </c>
      <c r="D20" s="2">
        <v>12</v>
      </c>
      <c r="E20" s="95">
        <v>0.004467592592592593</v>
      </c>
      <c r="F20" s="6">
        <v>5</v>
      </c>
      <c r="G20" s="59"/>
      <c r="H20" s="6"/>
      <c r="I20" s="7">
        <v>12</v>
      </c>
      <c r="J20" s="7">
        <v>18</v>
      </c>
      <c r="K20" s="6">
        <v>22</v>
      </c>
      <c r="L20" s="7">
        <v>33</v>
      </c>
      <c r="M20" s="6">
        <v>125</v>
      </c>
      <c r="N20" s="7">
        <v>7</v>
      </c>
      <c r="O20" s="6">
        <v>5</v>
      </c>
      <c r="P20" s="7">
        <v>11</v>
      </c>
      <c r="Q20" s="31">
        <f t="shared" si="0"/>
        <v>74</v>
      </c>
    </row>
    <row r="21" spans="1:17" ht="15">
      <c r="A21" s="68">
        <v>4</v>
      </c>
      <c r="B21" s="102" t="s">
        <v>101</v>
      </c>
      <c r="C21" s="2" t="s">
        <v>94</v>
      </c>
      <c r="D21" s="2">
        <v>11</v>
      </c>
      <c r="E21" s="95">
        <v>0.004432870370370371</v>
      </c>
      <c r="F21" s="6">
        <v>0</v>
      </c>
      <c r="G21" s="59"/>
      <c r="H21" s="6"/>
      <c r="I21" s="7">
        <v>20</v>
      </c>
      <c r="J21" s="7">
        <v>34</v>
      </c>
      <c r="K21" s="6">
        <v>26</v>
      </c>
      <c r="L21" s="7">
        <v>41</v>
      </c>
      <c r="M21" s="6">
        <v>145</v>
      </c>
      <c r="N21" s="7">
        <v>18</v>
      </c>
      <c r="O21" s="6">
        <v>7</v>
      </c>
      <c r="P21" s="7">
        <v>15</v>
      </c>
      <c r="Q21" s="31">
        <f t="shared" si="0"/>
        <v>108</v>
      </c>
    </row>
    <row r="22" spans="1:17" ht="15">
      <c r="A22" s="68">
        <v>5</v>
      </c>
      <c r="B22" s="102" t="s">
        <v>102</v>
      </c>
      <c r="C22" s="2" t="s">
        <v>93</v>
      </c>
      <c r="D22" s="2">
        <v>11</v>
      </c>
      <c r="E22" s="95">
        <v>0.004467592592592593</v>
      </c>
      <c r="F22" s="6">
        <v>5</v>
      </c>
      <c r="G22" s="59"/>
      <c r="H22" s="6"/>
      <c r="I22" s="7">
        <v>4</v>
      </c>
      <c r="J22" s="7">
        <v>21</v>
      </c>
      <c r="K22" s="6">
        <v>45</v>
      </c>
      <c r="L22" s="7">
        <v>70</v>
      </c>
      <c r="M22" s="6">
        <v>170</v>
      </c>
      <c r="N22" s="7">
        <v>20</v>
      </c>
      <c r="O22" s="6">
        <v>0</v>
      </c>
      <c r="P22" s="7">
        <v>10</v>
      </c>
      <c r="Q22" s="31">
        <f t="shared" si="0"/>
        <v>126</v>
      </c>
    </row>
    <row r="23" spans="1:17" ht="15">
      <c r="A23" s="68">
        <v>6</v>
      </c>
      <c r="B23" s="102" t="s">
        <v>103</v>
      </c>
      <c r="C23" s="2" t="s">
        <v>93</v>
      </c>
      <c r="D23" s="2">
        <v>11</v>
      </c>
      <c r="E23" s="95">
        <v>0.0034490740740740745</v>
      </c>
      <c r="F23" s="6">
        <v>18</v>
      </c>
      <c r="G23" s="59"/>
      <c r="H23" s="6"/>
      <c r="I23" s="7">
        <v>1</v>
      </c>
      <c r="J23" s="7">
        <v>10</v>
      </c>
      <c r="K23" s="6">
        <v>26</v>
      </c>
      <c r="L23" s="7">
        <v>36</v>
      </c>
      <c r="M23" s="6">
        <v>155</v>
      </c>
      <c r="N23" s="7">
        <v>13</v>
      </c>
      <c r="O23" s="6">
        <v>0</v>
      </c>
      <c r="P23" s="7">
        <v>10</v>
      </c>
      <c r="Q23" s="31">
        <f t="shared" si="0"/>
        <v>87</v>
      </c>
    </row>
    <row r="24" spans="1:17" ht="15">
      <c r="A24" s="68">
        <v>7</v>
      </c>
      <c r="B24" s="102" t="s">
        <v>104</v>
      </c>
      <c r="C24" s="2" t="s">
        <v>93</v>
      </c>
      <c r="D24" s="2">
        <v>11</v>
      </c>
      <c r="E24" s="95">
        <v>0.0036574074074074074</v>
      </c>
      <c r="F24" s="6">
        <v>21</v>
      </c>
      <c r="G24" s="59"/>
      <c r="H24" s="6"/>
      <c r="I24" s="7">
        <v>20</v>
      </c>
      <c r="J24" s="7">
        <v>34</v>
      </c>
      <c r="K24" s="6">
        <v>26</v>
      </c>
      <c r="L24" s="7">
        <v>41</v>
      </c>
      <c r="M24" s="6">
        <v>145</v>
      </c>
      <c r="N24" s="7">
        <v>18</v>
      </c>
      <c r="O24" s="6">
        <v>7</v>
      </c>
      <c r="P24" s="7">
        <v>15</v>
      </c>
      <c r="Q24" s="31">
        <f t="shared" si="0"/>
        <v>129</v>
      </c>
    </row>
    <row r="25" spans="1:17" ht="15">
      <c r="A25" s="68">
        <v>8</v>
      </c>
      <c r="B25" s="102" t="s">
        <v>105</v>
      </c>
      <c r="C25" s="2" t="s">
        <v>93</v>
      </c>
      <c r="D25" s="2">
        <v>11</v>
      </c>
      <c r="E25" s="95">
        <v>0.004525462962962963</v>
      </c>
      <c r="F25" s="6">
        <v>0</v>
      </c>
      <c r="G25" s="59"/>
      <c r="H25" s="6"/>
      <c r="I25" s="7">
        <v>21</v>
      </c>
      <c r="J25" s="7">
        <v>36</v>
      </c>
      <c r="K25" s="6">
        <v>25</v>
      </c>
      <c r="L25" s="7">
        <v>39</v>
      </c>
      <c r="M25" s="6">
        <v>150</v>
      </c>
      <c r="N25" s="7">
        <v>20</v>
      </c>
      <c r="O25" s="6">
        <v>10</v>
      </c>
      <c r="P25" s="7">
        <v>23</v>
      </c>
      <c r="Q25" s="31">
        <f t="shared" si="0"/>
        <v>118</v>
      </c>
    </row>
    <row r="26" spans="1:17" ht="15">
      <c r="A26" s="68">
        <v>9</v>
      </c>
      <c r="B26" s="102" t="s">
        <v>106</v>
      </c>
      <c r="C26" s="2" t="s">
        <v>93</v>
      </c>
      <c r="D26" s="2">
        <v>11</v>
      </c>
      <c r="E26" s="95">
        <v>0.004224537037037037</v>
      </c>
      <c r="F26" s="6">
        <v>9</v>
      </c>
      <c r="G26" s="59"/>
      <c r="H26" s="6"/>
      <c r="I26" s="7">
        <v>4</v>
      </c>
      <c r="J26" s="7">
        <v>4</v>
      </c>
      <c r="K26" s="6">
        <v>25</v>
      </c>
      <c r="L26" s="7">
        <v>39</v>
      </c>
      <c r="M26" s="6">
        <v>160</v>
      </c>
      <c r="N26" s="7">
        <v>25</v>
      </c>
      <c r="O26" s="6">
        <v>0</v>
      </c>
      <c r="P26" s="7">
        <v>4</v>
      </c>
      <c r="Q26" s="31">
        <f t="shared" si="0"/>
        <v>81</v>
      </c>
    </row>
    <row r="27" spans="1:17" ht="15">
      <c r="A27" s="68">
        <v>10</v>
      </c>
      <c r="B27" s="102" t="s">
        <v>107</v>
      </c>
      <c r="C27" s="2" t="s">
        <v>93</v>
      </c>
      <c r="D27" s="2">
        <v>11</v>
      </c>
      <c r="E27" s="95">
        <v>0.004432870370370371</v>
      </c>
      <c r="F27" s="6">
        <v>5</v>
      </c>
      <c r="G27" s="59"/>
      <c r="H27" s="6"/>
      <c r="I27" s="7">
        <v>6</v>
      </c>
      <c r="J27" s="7">
        <v>29</v>
      </c>
      <c r="K27" s="6">
        <v>25</v>
      </c>
      <c r="L27" s="7">
        <v>34</v>
      </c>
      <c r="M27" s="6">
        <v>145</v>
      </c>
      <c r="N27" s="7">
        <v>10</v>
      </c>
      <c r="O27" s="6">
        <v>10</v>
      </c>
      <c r="P27" s="7">
        <v>32</v>
      </c>
      <c r="Q27" s="31">
        <f t="shared" si="0"/>
        <v>110</v>
      </c>
    </row>
    <row r="28" spans="1:17" ht="15">
      <c r="A28" s="68">
        <v>11</v>
      </c>
      <c r="B28" s="102" t="s">
        <v>108</v>
      </c>
      <c r="C28" s="2" t="s">
        <v>93</v>
      </c>
      <c r="D28" s="2">
        <v>11</v>
      </c>
      <c r="E28" s="95">
        <v>0.004942129629629629</v>
      </c>
      <c r="F28" s="6">
        <v>0</v>
      </c>
      <c r="G28" s="59"/>
      <c r="H28" s="6"/>
      <c r="I28" s="7">
        <v>6</v>
      </c>
      <c r="J28" s="7">
        <v>29</v>
      </c>
      <c r="K28" s="6">
        <v>42</v>
      </c>
      <c r="L28" s="7">
        <v>68</v>
      </c>
      <c r="M28" s="6">
        <v>164</v>
      </c>
      <c r="N28" s="7">
        <v>17</v>
      </c>
      <c r="O28" s="6">
        <v>0</v>
      </c>
      <c r="P28" s="7">
        <v>10</v>
      </c>
      <c r="Q28" s="31">
        <f t="shared" si="0"/>
        <v>124</v>
      </c>
    </row>
    <row r="29" spans="1:17" ht="15">
      <c r="A29" s="68">
        <v>12</v>
      </c>
      <c r="B29" s="102" t="s">
        <v>109</v>
      </c>
      <c r="C29" s="2" t="s">
        <v>94</v>
      </c>
      <c r="D29" s="2">
        <v>11</v>
      </c>
      <c r="E29" s="95">
        <v>0.0038773148148148143</v>
      </c>
      <c r="F29" s="6">
        <v>9</v>
      </c>
      <c r="G29" s="59"/>
      <c r="H29" s="6"/>
      <c r="I29" s="7">
        <v>15</v>
      </c>
      <c r="J29" s="7">
        <v>24</v>
      </c>
      <c r="K29" s="6">
        <v>24</v>
      </c>
      <c r="L29" s="7">
        <v>37</v>
      </c>
      <c r="M29" s="6">
        <v>135</v>
      </c>
      <c r="N29" s="7">
        <v>12</v>
      </c>
      <c r="O29" s="6">
        <v>0</v>
      </c>
      <c r="P29" s="7">
        <v>4</v>
      </c>
      <c r="Q29" s="31">
        <f t="shared" si="0"/>
        <v>86</v>
      </c>
    </row>
    <row r="30" spans="1:17" ht="15">
      <c r="A30" s="68">
        <v>13</v>
      </c>
      <c r="B30" s="112" t="s">
        <v>110</v>
      </c>
      <c r="C30" s="2" t="s">
        <v>93</v>
      </c>
      <c r="D30" s="2">
        <v>11</v>
      </c>
      <c r="E30" s="95">
        <v>0.005335648148148148</v>
      </c>
      <c r="F30" s="6">
        <v>0</v>
      </c>
      <c r="G30" s="59"/>
      <c r="H30" s="6"/>
      <c r="I30" s="7">
        <v>10</v>
      </c>
      <c r="J30" s="7">
        <v>14</v>
      </c>
      <c r="K30" s="6">
        <v>18</v>
      </c>
      <c r="L30" s="7">
        <v>25</v>
      </c>
      <c r="M30" s="6">
        <v>130</v>
      </c>
      <c r="N30" s="7">
        <v>10</v>
      </c>
      <c r="O30" s="6">
        <v>9</v>
      </c>
      <c r="P30" s="7">
        <v>20</v>
      </c>
      <c r="Q30" s="31">
        <f t="shared" si="0"/>
        <v>69</v>
      </c>
    </row>
    <row r="31" spans="1:17" ht="15">
      <c r="A31" s="69">
        <v>14</v>
      </c>
      <c r="B31" s="102" t="s">
        <v>111</v>
      </c>
      <c r="C31" s="2" t="s">
        <v>94</v>
      </c>
      <c r="D31" s="2">
        <v>11</v>
      </c>
      <c r="E31" s="95">
        <v>0.004224537037037037</v>
      </c>
      <c r="F31" s="6">
        <v>3</v>
      </c>
      <c r="G31" s="59"/>
      <c r="H31" s="6"/>
      <c r="I31" s="7">
        <v>12</v>
      </c>
      <c r="J31" s="7">
        <v>18</v>
      </c>
      <c r="K31" s="6">
        <v>29</v>
      </c>
      <c r="L31" s="7">
        <v>50</v>
      </c>
      <c r="M31" s="6">
        <v>160</v>
      </c>
      <c r="N31" s="7">
        <v>25</v>
      </c>
      <c r="O31" s="6">
        <v>8</v>
      </c>
      <c r="P31" s="7">
        <v>17</v>
      </c>
      <c r="Q31" s="31">
        <f t="shared" si="0"/>
        <v>113</v>
      </c>
    </row>
    <row r="32" spans="1:17" ht="15">
      <c r="A32" s="69">
        <v>15</v>
      </c>
      <c r="B32" s="102" t="s">
        <v>112</v>
      </c>
      <c r="C32" s="2" t="s">
        <v>94</v>
      </c>
      <c r="D32" s="2">
        <v>12</v>
      </c>
      <c r="E32" s="95">
        <v>0.005358796296296296</v>
      </c>
      <c r="F32" s="6">
        <v>0</v>
      </c>
      <c r="G32" s="59"/>
      <c r="H32" s="6"/>
      <c r="I32" s="7">
        <v>0</v>
      </c>
      <c r="J32" s="7">
        <v>0</v>
      </c>
      <c r="K32" s="6">
        <v>18</v>
      </c>
      <c r="L32" s="7">
        <v>20</v>
      </c>
      <c r="M32" s="6">
        <v>130</v>
      </c>
      <c r="N32" s="7">
        <v>5</v>
      </c>
      <c r="O32" s="6">
        <v>0</v>
      </c>
      <c r="P32" s="7">
        <v>10</v>
      </c>
      <c r="Q32" s="31">
        <f t="shared" si="0"/>
        <v>35</v>
      </c>
    </row>
    <row r="33" spans="1:17" ht="15">
      <c r="A33" s="69">
        <v>16</v>
      </c>
      <c r="B33" s="102" t="s">
        <v>113</v>
      </c>
      <c r="C33" s="2" t="s">
        <v>93</v>
      </c>
      <c r="D33" s="2">
        <v>11</v>
      </c>
      <c r="E33" s="95">
        <v>0.0042824074074074075</v>
      </c>
      <c r="F33" s="6">
        <v>2</v>
      </c>
      <c r="G33" s="59"/>
      <c r="H33" s="6"/>
      <c r="I33" s="7">
        <v>14</v>
      </c>
      <c r="J33" s="7">
        <v>22</v>
      </c>
      <c r="K33" s="6">
        <v>22</v>
      </c>
      <c r="L33" s="7">
        <v>33</v>
      </c>
      <c r="M33" s="6">
        <v>140</v>
      </c>
      <c r="N33" s="7">
        <v>15</v>
      </c>
      <c r="O33" s="6">
        <v>6</v>
      </c>
      <c r="P33" s="7">
        <v>13</v>
      </c>
      <c r="Q33" s="31">
        <f t="shared" si="0"/>
        <v>85</v>
      </c>
    </row>
    <row r="34" spans="1:17" ht="15">
      <c r="A34" s="69">
        <v>17</v>
      </c>
      <c r="B34" s="102" t="s">
        <v>114</v>
      </c>
      <c r="C34" s="2" t="s">
        <v>93</v>
      </c>
      <c r="D34" s="2">
        <v>11</v>
      </c>
      <c r="E34" s="95">
        <v>0.005451388888888888</v>
      </c>
      <c r="F34" s="6">
        <v>0</v>
      </c>
      <c r="G34" s="59"/>
      <c r="H34" s="6"/>
      <c r="I34" s="7">
        <v>20</v>
      </c>
      <c r="J34" s="7">
        <v>34</v>
      </c>
      <c r="K34" s="6">
        <v>24</v>
      </c>
      <c r="L34" s="7">
        <v>37</v>
      </c>
      <c r="M34" s="6">
        <v>165</v>
      </c>
      <c r="N34" s="7">
        <v>26</v>
      </c>
      <c r="O34" s="6">
        <v>15</v>
      </c>
      <c r="P34" s="7">
        <v>38</v>
      </c>
      <c r="Q34" s="31">
        <f t="shared" si="0"/>
        <v>135</v>
      </c>
    </row>
    <row r="35" spans="1:17" ht="15">
      <c r="A35" s="69">
        <v>18</v>
      </c>
      <c r="B35" s="102" t="s">
        <v>115</v>
      </c>
      <c r="C35" s="2" t="s">
        <v>93</v>
      </c>
      <c r="D35" s="2">
        <v>11</v>
      </c>
      <c r="E35" s="95">
        <v>0.0043287037037037035</v>
      </c>
      <c r="F35" s="6">
        <v>1</v>
      </c>
      <c r="G35" s="59"/>
      <c r="H35" s="6"/>
      <c r="I35" s="7">
        <v>5</v>
      </c>
      <c r="J35" s="7">
        <v>25</v>
      </c>
      <c r="K35" s="6">
        <v>47</v>
      </c>
      <c r="L35" s="7">
        <v>70</v>
      </c>
      <c r="M35" s="6">
        <v>165</v>
      </c>
      <c r="N35" s="7">
        <v>17</v>
      </c>
      <c r="O35" s="6">
        <v>5</v>
      </c>
      <c r="P35" s="7">
        <v>20</v>
      </c>
      <c r="Q35" s="31">
        <f t="shared" si="0"/>
        <v>133</v>
      </c>
    </row>
    <row r="36" spans="1:17" ht="15">
      <c r="A36" s="69">
        <v>19</v>
      </c>
      <c r="B36" s="102" t="s">
        <v>116</v>
      </c>
      <c r="C36" s="2" t="s">
        <v>93</v>
      </c>
      <c r="D36" s="2">
        <v>11</v>
      </c>
      <c r="E36" s="95">
        <v>0.005451388888888888</v>
      </c>
      <c r="F36" s="6">
        <v>0</v>
      </c>
      <c r="G36" s="59"/>
      <c r="H36" s="6"/>
      <c r="I36" s="7">
        <v>4</v>
      </c>
      <c r="J36" s="7">
        <v>21</v>
      </c>
      <c r="K36" s="6">
        <v>34</v>
      </c>
      <c r="L36" s="7">
        <v>54</v>
      </c>
      <c r="M36" s="6">
        <v>170</v>
      </c>
      <c r="N36" s="7">
        <v>20</v>
      </c>
      <c r="O36" s="6">
        <v>4</v>
      </c>
      <c r="P36" s="7">
        <v>18</v>
      </c>
      <c r="Q36" s="31">
        <f t="shared" si="0"/>
        <v>113</v>
      </c>
    </row>
    <row r="37" spans="1:17" ht="15">
      <c r="A37" s="69">
        <v>20</v>
      </c>
      <c r="B37" s="102" t="s">
        <v>117</v>
      </c>
      <c r="C37" s="2" t="s">
        <v>93</v>
      </c>
      <c r="D37" s="2">
        <v>11</v>
      </c>
      <c r="E37" s="95">
        <v>0.0038773148148148143</v>
      </c>
      <c r="F37" s="6">
        <v>9</v>
      </c>
      <c r="G37" s="59"/>
      <c r="H37" s="6"/>
      <c r="I37" s="7">
        <v>20</v>
      </c>
      <c r="J37" s="7">
        <v>34</v>
      </c>
      <c r="K37" s="6">
        <v>20</v>
      </c>
      <c r="L37" s="7">
        <v>29</v>
      </c>
      <c r="M37" s="6">
        <v>150</v>
      </c>
      <c r="N37" s="7">
        <v>20</v>
      </c>
      <c r="O37" s="6">
        <v>12</v>
      </c>
      <c r="P37" s="7">
        <v>29</v>
      </c>
      <c r="Q37" s="31">
        <f t="shared" si="0"/>
        <v>121</v>
      </c>
    </row>
    <row r="38" spans="1:17" ht="15">
      <c r="A38" s="69">
        <v>21</v>
      </c>
      <c r="B38" s="102" t="s">
        <v>118</v>
      </c>
      <c r="C38" s="2" t="s">
        <v>93</v>
      </c>
      <c r="D38" s="2">
        <v>11</v>
      </c>
      <c r="E38" s="95">
        <v>0.0045370370370370365</v>
      </c>
      <c r="F38" s="6">
        <v>3</v>
      </c>
      <c r="G38" s="59"/>
      <c r="H38" s="6"/>
      <c r="I38" s="7">
        <v>1</v>
      </c>
      <c r="J38" s="7">
        <v>1</v>
      </c>
      <c r="K38" s="6">
        <v>24</v>
      </c>
      <c r="L38" s="7">
        <v>32</v>
      </c>
      <c r="M38" s="6">
        <v>177</v>
      </c>
      <c r="N38" s="7">
        <v>33</v>
      </c>
      <c r="O38" s="6">
        <v>17</v>
      </c>
      <c r="P38" s="7">
        <v>44</v>
      </c>
      <c r="Q38" s="31">
        <f t="shared" si="0"/>
        <v>113</v>
      </c>
    </row>
    <row r="39" spans="1:17" ht="15">
      <c r="A39" s="69">
        <v>22</v>
      </c>
      <c r="B39" s="102" t="s">
        <v>119</v>
      </c>
      <c r="C39" s="2" t="s">
        <v>94</v>
      </c>
      <c r="D39" s="22">
        <v>11</v>
      </c>
      <c r="E39" s="95">
        <v>0.004513888888888889</v>
      </c>
      <c r="F39" s="6">
        <v>4</v>
      </c>
      <c r="G39" s="59"/>
      <c r="H39" s="6"/>
      <c r="I39" s="7">
        <v>13</v>
      </c>
      <c r="J39" s="7">
        <v>20</v>
      </c>
      <c r="K39" s="6">
        <v>24</v>
      </c>
      <c r="L39" s="7">
        <v>42</v>
      </c>
      <c r="M39" s="6">
        <v>125</v>
      </c>
      <c r="N39" s="7">
        <v>7</v>
      </c>
      <c r="O39" s="6">
        <v>12</v>
      </c>
      <c r="P39" s="7">
        <v>13</v>
      </c>
      <c r="Q39" s="31">
        <f t="shared" si="0"/>
        <v>86</v>
      </c>
    </row>
    <row r="40" spans="1:17" ht="15">
      <c r="A40" s="69">
        <v>23</v>
      </c>
      <c r="B40" s="102" t="s">
        <v>120</v>
      </c>
      <c r="C40" s="2" t="s">
        <v>94</v>
      </c>
      <c r="D40" s="9">
        <v>11</v>
      </c>
      <c r="E40" s="95">
        <v>0.0037037037037037034</v>
      </c>
      <c r="F40" s="6">
        <v>12</v>
      </c>
      <c r="G40" s="59"/>
      <c r="H40" s="6"/>
      <c r="I40" s="7">
        <v>0</v>
      </c>
      <c r="J40" s="7">
        <v>0</v>
      </c>
      <c r="K40" s="6">
        <v>30</v>
      </c>
      <c r="L40" s="7">
        <v>44</v>
      </c>
      <c r="M40" s="6">
        <v>180</v>
      </c>
      <c r="N40" s="7">
        <v>25</v>
      </c>
      <c r="O40" s="6">
        <v>12</v>
      </c>
      <c r="P40" s="7">
        <v>38</v>
      </c>
      <c r="Q40" s="31">
        <f t="shared" si="0"/>
        <v>119</v>
      </c>
    </row>
    <row r="41" spans="1:17" ht="15">
      <c r="A41" s="69">
        <v>24</v>
      </c>
      <c r="B41" s="102" t="s">
        <v>121</v>
      </c>
      <c r="C41" s="2" t="s">
        <v>93</v>
      </c>
      <c r="D41" s="9">
        <v>11</v>
      </c>
      <c r="E41" s="95">
        <v>0.0035416666666666665</v>
      </c>
      <c r="F41" s="6">
        <v>25</v>
      </c>
      <c r="G41" s="59"/>
      <c r="H41" s="6"/>
      <c r="I41" s="7">
        <v>25</v>
      </c>
      <c r="J41" s="7">
        <v>44</v>
      </c>
      <c r="K41" s="6">
        <v>30</v>
      </c>
      <c r="L41" s="7">
        <v>54</v>
      </c>
      <c r="M41" s="6">
        <v>209</v>
      </c>
      <c r="N41" s="7">
        <v>54</v>
      </c>
      <c r="O41" s="6">
        <v>17</v>
      </c>
      <c r="P41" s="7">
        <v>44</v>
      </c>
      <c r="Q41" s="31">
        <f t="shared" si="0"/>
        <v>221</v>
      </c>
    </row>
    <row r="42" spans="1:17" ht="15">
      <c r="A42" s="69">
        <v>25</v>
      </c>
      <c r="B42" s="102" t="s">
        <v>122</v>
      </c>
      <c r="C42" s="46" t="s">
        <v>93</v>
      </c>
      <c r="D42" s="3">
        <v>11</v>
      </c>
      <c r="E42" s="95">
        <v>0.0038194444444444443</v>
      </c>
      <c r="F42" s="6">
        <v>17</v>
      </c>
      <c r="G42" s="59"/>
      <c r="H42" s="6"/>
      <c r="I42" s="7">
        <v>13</v>
      </c>
      <c r="J42" s="7">
        <v>14</v>
      </c>
      <c r="K42" s="6">
        <v>30</v>
      </c>
      <c r="L42" s="7">
        <v>54</v>
      </c>
      <c r="M42" s="6">
        <v>165</v>
      </c>
      <c r="N42" s="7">
        <v>23</v>
      </c>
      <c r="O42" s="6">
        <v>10</v>
      </c>
      <c r="P42" s="7">
        <v>23</v>
      </c>
      <c r="Q42" s="31">
        <f t="shared" si="0"/>
        <v>131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0.1109027777777778</v>
      </c>
      <c r="F48" s="17">
        <f aca="true" t="shared" si="1" ref="F48:P48">SUM(F18:F47)</f>
        <v>148</v>
      </c>
      <c r="G48" s="60">
        <f t="shared" si="1"/>
        <v>0</v>
      </c>
      <c r="H48" s="17">
        <f>SUM(H18:H47)</f>
        <v>0</v>
      </c>
      <c r="I48" s="18">
        <f t="shared" si="1"/>
        <v>271</v>
      </c>
      <c r="J48" s="18">
        <f t="shared" si="1"/>
        <v>524</v>
      </c>
      <c r="K48" s="17">
        <f t="shared" si="1"/>
        <v>679</v>
      </c>
      <c r="L48" s="18">
        <f t="shared" si="1"/>
        <v>1046</v>
      </c>
      <c r="M48" s="17">
        <f t="shared" si="1"/>
        <v>3860</v>
      </c>
      <c r="N48" s="18">
        <f t="shared" si="1"/>
        <v>480</v>
      </c>
      <c r="O48" s="17">
        <f t="shared" si="1"/>
        <v>198</v>
      </c>
      <c r="P48" s="18">
        <f t="shared" si="1"/>
        <v>543</v>
      </c>
      <c r="Q48" s="31">
        <f t="shared" si="0"/>
        <v>2741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0.004436111111111112</v>
      </c>
      <c r="F49" s="19">
        <f>SUM(F18:F47)/$F13</f>
        <v>5.92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10.84</v>
      </c>
      <c r="J49" s="19">
        <f t="shared" si="2"/>
        <v>20.96</v>
      </c>
      <c r="K49" s="19">
        <f t="shared" si="2"/>
        <v>27.16</v>
      </c>
      <c r="L49" s="19">
        <f t="shared" si="2"/>
        <v>41.84</v>
      </c>
      <c r="M49" s="19">
        <f t="shared" si="2"/>
        <v>154.4</v>
      </c>
      <c r="N49" s="19">
        <f t="shared" si="2"/>
        <v>19.2</v>
      </c>
      <c r="O49" s="19">
        <f t="shared" si="2"/>
        <v>7.92</v>
      </c>
      <c r="P49" s="19">
        <f t="shared" si="2"/>
        <v>21.72</v>
      </c>
      <c r="Q49" s="19">
        <f>SUM(Q18:Q47)/$F13/6</f>
        <v>18.273333333333333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P10:R10"/>
    <mergeCell ref="A12:F12"/>
    <mergeCell ref="P12:R12"/>
    <mergeCell ref="A1:S1"/>
    <mergeCell ref="A2:S2"/>
    <mergeCell ref="A3:S3"/>
    <mergeCell ref="J5:Q5"/>
    <mergeCell ref="D6:F6"/>
    <mergeCell ref="P8:R8"/>
    <mergeCell ref="J13:Q13"/>
    <mergeCell ref="A15:A17"/>
    <mergeCell ref="B15:B17"/>
    <mergeCell ref="C15:C17"/>
    <mergeCell ref="D15:D17"/>
    <mergeCell ref="E16:F16"/>
    <mergeCell ref="Q16:Q17"/>
    <mergeCell ref="E15:Q15"/>
    <mergeCell ref="A49:B49"/>
    <mergeCell ref="G16:H16"/>
    <mergeCell ref="I16:J16"/>
    <mergeCell ref="K16:L16"/>
    <mergeCell ref="M16:N16"/>
    <mergeCell ref="O16:P1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7">
      <selection activeCell="P39" sqref="P39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9.8515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483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488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97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22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19" t="s">
        <v>533</v>
      </c>
      <c r="C18" s="2" t="s">
        <v>93</v>
      </c>
      <c r="D18" s="2">
        <v>14</v>
      </c>
      <c r="E18" s="95">
        <v>0.004768518518518518</v>
      </c>
      <c r="F18" s="4">
        <v>0</v>
      </c>
      <c r="G18" s="59">
        <v>0</v>
      </c>
      <c r="H18" s="4"/>
      <c r="I18" s="5">
        <v>20</v>
      </c>
      <c r="J18" s="5">
        <v>29</v>
      </c>
      <c r="K18" s="4">
        <v>29</v>
      </c>
      <c r="L18" s="5">
        <v>21</v>
      </c>
      <c r="M18" s="4">
        <v>125</v>
      </c>
      <c r="N18" s="5">
        <v>4</v>
      </c>
      <c r="O18" s="4">
        <v>1</v>
      </c>
      <c r="P18" s="5">
        <v>6</v>
      </c>
      <c r="Q18" s="31">
        <f>(F18+H18+J18+L18+N18+P18)</f>
        <v>60</v>
      </c>
    </row>
    <row r="19" spans="1:17" ht="15">
      <c r="A19" s="68">
        <v>2</v>
      </c>
      <c r="B19" s="119" t="s">
        <v>534</v>
      </c>
      <c r="C19" s="2" t="s">
        <v>93</v>
      </c>
      <c r="D19" s="2">
        <v>14</v>
      </c>
      <c r="E19" s="95">
        <v>0.004062499999999999</v>
      </c>
      <c r="F19" s="6">
        <v>12</v>
      </c>
      <c r="G19" s="59"/>
      <c r="H19" s="6"/>
      <c r="I19" s="7">
        <v>16</v>
      </c>
      <c r="J19" s="7">
        <v>21</v>
      </c>
      <c r="K19" s="6">
        <v>26</v>
      </c>
      <c r="L19" s="7">
        <v>41</v>
      </c>
      <c r="M19" s="6">
        <v>145</v>
      </c>
      <c r="N19" s="7">
        <v>17</v>
      </c>
      <c r="O19" s="6">
        <v>-5</v>
      </c>
      <c r="P19" s="7">
        <v>0</v>
      </c>
      <c r="Q19" s="31">
        <f aca="true" t="shared" si="0" ref="Q19:Q48">(F19+H19+J19+L19+N19+P19)</f>
        <v>91</v>
      </c>
    </row>
    <row r="20" spans="1:17" ht="15">
      <c r="A20" s="68">
        <v>3</v>
      </c>
      <c r="B20" s="119" t="s">
        <v>535</v>
      </c>
      <c r="C20" s="2" t="s">
        <v>93</v>
      </c>
      <c r="D20" s="2">
        <v>14</v>
      </c>
      <c r="E20" s="95">
        <v>0.004074074074074075</v>
      </c>
      <c r="F20" s="6">
        <v>12</v>
      </c>
      <c r="G20" s="59"/>
      <c r="H20" s="6"/>
      <c r="I20" s="7">
        <v>15</v>
      </c>
      <c r="J20" s="7">
        <v>19</v>
      </c>
      <c r="K20" s="6">
        <v>25</v>
      </c>
      <c r="L20" s="7">
        <v>39</v>
      </c>
      <c r="M20" s="6">
        <v>152</v>
      </c>
      <c r="N20" s="7">
        <v>21</v>
      </c>
      <c r="O20" s="6">
        <v>19</v>
      </c>
      <c r="P20" s="7">
        <v>50</v>
      </c>
      <c r="Q20" s="31">
        <f t="shared" si="0"/>
        <v>141</v>
      </c>
    </row>
    <row r="21" spans="1:17" ht="15">
      <c r="A21" s="68">
        <v>4</v>
      </c>
      <c r="B21" s="119" t="s">
        <v>536</v>
      </c>
      <c r="C21" s="2" t="s">
        <v>94</v>
      </c>
      <c r="D21" s="2">
        <v>14</v>
      </c>
      <c r="E21" s="95">
        <v>0.0036689814814814814</v>
      </c>
      <c r="F21" s="6">
        <v>9</v>
      </c>
      <c r="G21" s="59"/>
      <c r="H21" s="6"/>
      <c r="I21" s="7">
        <v>20</v>
      </c>
      <c r="J21" s="7">
        <v>29</v>
      </c>
      <c r="K21" s="6">
        <v>30</v>
      </c>
      <c r="L21" s="7">
        <v>52</v>
      </c>
      <c r="M21" s="6">
        <v>167</v>
      </c>
      <c r="N21" s="7">
        <v>28</v>
      </c>
      <c r="O21" s="6">
        <v>17</v>
      </c>
      <c r="P21" s="7">
        <v>44</v>
      </c>
      <c r="Q21" s="31">
        <f t="shared" si="0"/>
        <v>162</v>
      </c>
    </row>
    <row r="22" spans="1:17" ht="15">
      <c r="A22" s="68">
        <v>5</v>
      </c>
      <c r="B22" s="119" t="s">
        <v>537</v>
      </c>
      <c r="C22" s="2" t="s">
        <v>93</v>
      </c>
      <c r="D22" s="2">
        <v>15</v>
      </c>
      <c r="E22" s="95">
        <v>0.002951388888888889</v>
      </c>
      <c r="F22" s="6">
        <v>26</v>
      </c>
      <c r="G22" s="59"/>
      <c r="H22" s="6"/>
      <c r="I22" s="7">
        <v>15</v>
      </c>
      <c r="J22" s="7">
        <v>56</v>
      </c>
      <c r="K22" s="6">
        <v>30</v>
      </c>
      <c r="L22" s="7">
        <v>38</v>
      </c>
      <c r="M22" s="6">
        <v>208</v>
      </c>
      <c r="N22" s="7">
        <v>33</v>
      </c>
      <c r="O22" s="6">
        <v>3</v>
      </c>
      <c r="P22" s="7">
        <v>16</v>
      </c>
      <c r="Q22" s="31">
        <f t="shared" si="0"/>
        <v>169</v>
      </c>
    </row>
    <row r="23" spans="1:17" ht="15">
      <c r="A23" s="68">
        <v>6</v>
      </c>
      <c r="B23" s="119" t="s">
        <v>538</v>
      </c>
      <c r="C23" s="2" t="s">
        <v>93</v>
      </c>
      <c r="D23" s="2">
        <v>14</v>
      </c>
      <c r="E23" s="95">
        <v>0.003101851851851852</v>
      </c>
      <c r="F23" s="6">
        <v>18</v>
      </c>
      <c r="G23" s="59"/>
      <c r="H23" s="6"/>
      <c r="I23" s="7">
        <v>12</v>
      </c>
      <c r="J23" s="7">
        <v>34</v>
      </c>
      <c r="K23" s="6">
        <v>29</v>
      </c>
      <c r="L23" s="7">
        <v>32</v>
      </c>
      <c r="M23" s="6">
        <v>200</v>
      </c>
      <c r="N23" s="7">
        <v>23</v>
      </c>
      <c r="O23" s="6">
        <v>2</v>
      </c>
      <c r="P23" s="7">
        <v>14</v>
      </c>
      <c r="Q23" s="31">
        <f t="shared" si="0"/>
        <v>121</v>
      </c>
    </row>
    <row r="24" spans="1:17" ht="15">
      <c r="A24" s="68">
        <v>7</v>
      </c>
      <c r="B24" s="120" t="s">
        <v>539</v>
      </c>
      <c r="C24" s="2" t="s">
        <v>93</v>
      </c>
      <c r="D24" s="2">
        <v>14</v>
      </c>
      <c r="E24" s="95">
        <v>0.002939814814814815</v>
      </c>
      <c r="F24" s="6">
        <v>22</v>
      </c>
      <c r="G24" s="59"/>
      <c r="H24" s="6"/>
      <c r="I24" s="7">
        <v>10</v>
      </c>
      <c r="J24" s="7">
        <v>34</v>
      </c>
      <c r="K24" s="6">
        <v>28</v>
      </c>
      <c r="L24" s="7">
        <v>30</v>
      </c>
      <c r="M24" s="6">
        <v>205</v>
      </c>
      <c r="N24" s="7">
        <v>26</v>
      </c>
      <c r="O24" s="6">
        <v>0</v>
      </c>
      <c r="P24" s="7">
        <v>0</v>
      </c>
      <c r="Q24" s="31">
        <f t="shared" si="0"/>
        <v>112</v>
      </c>
    </row>
    <row r="25" spans="1:17" ht="15">
      <c r="A25" s="68">
        <v>8</v>
      </c>
      <c r="B25" s="119" t="s">
        <v>540</v>
      </c>
      <c r="C25" s="2" t="s">
        <v>93</v>
      </c>
      <c r="D25" s="2">
        <v>14</v>
      </c>
      <c r="E25" s="95">
        <v>0.002789351851851852</v>
      </c>
      <c r="F25" s="6">
        <v>27</v>
      </c>
      <c r="G25" s="59"/>
      <c r="H25" s="6"/>
      <c r="I25" s="7">
        <v>15</v>
      </c>
      <c r="J25" s="7">
        <v>56</v>
      </c>
      <c r="K25" s="6">
        <v>35</v>
      </c>
      <c r="L25" s="7">
        <v>56</v>
      </c>
      <c r="M25" s="6">
        <v>215</v>
      </c>
      <c r="N25" s="7">
        <v>35</v>
      </c>
      <c r="O25" s="6">
        <v>0</v>
      </c>
      <c r="P25" s="7">
        <v>0</v>
      </c>
      <c r="Q25" s="31">
        <f t="shared" si="0"/>
        <v>174</v>
      </c>
    </row>
    <row r="26" spans="1:17" ht="15">
      <c r="A26" s="68">
        <v>9</v>
      </c>
      <c r="B26" s="119" t="s">
        <v>541</v>
      </c>
      <c r="C26" s="2" t="s">
        <v>94</v>
      </c>
      <c r="D26" s="2">
        <v>14</v>
      </c>
      <c r="E26" s="95">
        <v>0.0032291666666666666</v>
      </c>
      <c r="F26" s="6">
        <v>24</v>
      </c>
      <c r="G26" s="59"/>
      <c r="H26" s="6"/>
      <c r="I26" s="7">
        <v>3</v>
      </c>
      <c r="J26" s="7">
        <v>17</v>
      </c>
      <c r="K26" s="6">
        <v>34</v>
      </c>
      <c r="L26" s="7">
        <v>54</v>
      </c>
      <c r="M26" s="6">
        <v>235</v>
      </c>
      <c r="N26" s="7">
        <v>46</v>
      </c>
      <c r="O26" s="6">
        <v>16</v>
      </c>
      <c r="P26" s="7">
        <v>6</v>
      </c>
      <c r="Q26" s="31">
        <f t="shared" si="0"/>
        <v>147</v>
      </c>
    </row>
    <row r="27" spans="1:17" ht="15">
      <c r="A27" s="68">
        <v>10</v>
      </c>
      <c r="B27" s="119" t="s">
        <v>542</v>
      </c>
      <c r="C27" s="2" t="s">
        <v>94</v>
      </c>
      <c r="D27" s="2">
        <v>14</v>
      </c>
      <c r="E27" s="95">
        <v>0.00400462962962963</v>
      </c>
      <c r="F27" s="6">
        <v>6</v>
      </c>
      <c r="G27" s="59"/>
      <c r="H27" s="6"/>
      <c r="I27" s="7">
        <v>0</v>
      </c>
      <c r="J27" s="7">
        <v>0</v>
      </c>
      <c r="K27" s="6">
        <v>30</v>
      </c>
      <c r="L27" s="7">
        <v>44</v>
      </c>
      <c r="M27" s="6">
        <v>150</v>
      </c>
      <c r="N27" s="7">
        <v>11</v>
      </c>
      <c r="O27" s="6">
        <v>4</v>
      </c>
      <c r="P27" s="7">
        <v>18</v>
      </c>
      <c r="Q27" s="31">
        <f t="shared" si="0"/>
        <v>79</v>
      </c>
    </row>
    <row r="28" spans="1:17" ht="15">
      <c r="A28" s="68">
        <v>11</v>
      </c>
      <c r="B28" s="119" t="s">
        <v>543</v>
      </c>
      <c r="C28" s="2" t="s">
        <v>94</v>
      </c>
      <c r="D28" s="2">
        <v>14</v>
      </c>
      <c r="E28" s="95">
        <v>0.0035185185185185185</v>
      </c>
      <c r="F28" s="6">
        <v>16</v>
      </c>
      <c r="G28" s="59"/>
      <c r="H28" s="6"/>
      <c r="I28" s="7">
        <v>0</v>
      </c>
      <c r="J28" s="7">
        <v>0</v>
      </c>
      <c r="K28" s="6">
        <v>30</v>
      </c>
      <c r="L28" s="7">
        <v>44</v>
      </c>
      <c r="M28" s="6">
        <v>140</v>
      </c>
      <c r="N28" s="7">
        <v>8</v>
      </c>
      <c r="O28" s="6">
        <v>9</v>
      </c>
      <c r="P28" s="7">
        <v>29</v>
      </c>
      <c r="Q28" s="31">
        <f t="shared" si="0"/>
        <v>97</v>
      </c>
    </row>
    <row r="29" spans="1:17" ht="15">
      <c r="A29" s="68">
        <v>12</v>
      </c>
      <c r="B29" s="119" t="s">
        <v>544</v>
      </c>
      <c r="C29" s="2" t="s">
        <v>93</v>
      </c>
      <c r="D29" s="2">
        <v>14</v>
      </c>
      <c r="E29" s="95">
        <v>0.004016203703703703</v>
      </c>
      <c r="F29" s="6">
        <v>6</v>
      </c>
      <c r="G29" s="59"/>
      <c r="H29" s="6"/>
      <c r="I29" s="7">
        <v>0</v>
      </c>
      <c r="J29" s="7">
        <v>0</v>
      </c>
      <c r="K29" s="6">
        <v>32</v>
      </c>
      <c r="L29" s="7">
        <v>50</v>
      </c>
      <c r="M29" s="6">
        <v>175</v>
      </c>
      <c r="N29" s="7">
        <v>22</v>
      </c>
      <c r="O29" s="6">
        <v>4</v>
      </c>
      <c r="P29" s="7">
        <v>18</v>
      </c>
      <c r="Q29" s="31">
        <f t="shared" si="0"/>
        <v>96</v>
      </c>
    </row>
    <row r="30" spans="1:17" ht="15">
      <c r="A30" s="68">
        <v>13</v>
      </c>
      <c r="B30" s="119" t="s">
        <v>545</v>
      </c>
      <c r="C30" s="2" t="s">
        <v>94</v>
      </c>
      <c r="D30" s="2">
        <v>14</v>
      </c>
      <c r="E30" s="95">
        <v>0.0045370370370370365</v>
      </c>
      <c r="F30" s="6">
        <v>3</v>
      </c>
      <c r="G30" s="59"/>
      <c r="H30" s="6"/>
      <c r="I30" s="7">
        <v>1</v>
      </c>
      <c r="J30" s="7">
        <v>1</v>
      </c>
      <c r="K30" s="6">
        <v>24</v>
      </c>
      <c r="L30" s="7">
        <v>32</v>
      </c>
      <c r="M30" s="6">
        <v>177</v>
      </c>
      <c r="N30" s="7">
        <v>33</v>
      </c>
      <c r="O30" s="6">
        <v>17</v>
      </c>
      <c r="P30" s="7">
        <v>44</v>
      </c>
      <c r="Q30" s="31">
        <f t="shared" si="0"/>
        <v>113</v>
      </c>
    </row>
    <row r="31" spans="1:17" ht="15">
      <c r="A31" s="69">
        <v>14</v>
      </c>
      <c r="B31" s="119" t="s">
        <v>546</v>
      </c>
      <c r="C31" s="2" t="s">
        <v>93</v>
      </c>
      <c r="D31" s="2">
        <v>14</v>
      </c>
      <c r="E31" s="95">
        <v>0.002951388888888889</v>
      </c>
      <c r="F31" s="6">
        <v>26</v>
      </c>
      <c r="G31" s="59"/>
      <c r="H31" s="6"/>
      <c r="I31" s="7">
        <v>15</v>
      </c>
      <c r="J31" s="7">
        <v>56</v>
      </c>
      <c r="K31" s="6">
        <v>30</v>
      </c>
      <c r="L31" s="7">
        <v>38</v>
      </c>
      <c r="M31" s="6">
        <v>208</v>
      </c>
      <c r="N31" s="7">
        <v>33</v>
      </c>
      <c r="O31" s="6">
        <v>3</v>
      </c>
      <c r="P31" s="7">
        <v>16</v>
      </c>
      <c r="Q31" s="31">
        <f t="shared" si="0"/>
        <v>169</v>
      </c>
    </row>
    <row r="32" spans="1:17" ht="15">
      <c r="A32" s="69">
        <v>15</v>
      </c>
      <c r="B32" s="119" t="s">
        <v>547</v>
      </c>
      <c r="C32" s="2" t="s">
        <v>93</v>
      </c>
      <c r="D32" s="2">
        <v>14</v>
      </c>
      <c r="E32" s="95">
        <v>0.0035416666666666665</v>
      </c>
      <c r="F32" s="6">
        <v>15</v>
      </c>
      <c r="G32" s="59"/>
      <c r="H32" s="6"/>
      <c r="I32" s="7">
        <v>0</v>
      </c>
      <c r="J32" s="7">
        <v>0</v>
      </c>
      <c r="K32" s="6">
        <v>35</v>
      </c>
      <c r="L32" s="7">
        <v>56</v>
      </c>
      <c r="M32" s="6">
        <v>184</v>
      </c>
      <c r="N32" s="7">
        <v>27</v>
      </c>
      <c r="O32" s="6">
        <v>4</v>
      </c>
      <c r="P32" s="7">
        <v>18</v>
      </c>
      <c r="Q32" s="31">
        <f t="shared" si="0"/>
        <v>116</v>
      </c>
    </row>
    <row r="33" spans="1:17" ht="15">
      <c r="A33" s="69">
        <v>16</v>
      </c>
      <c r="B33" s="119" t="s">
        <v>548</v>
      </c>
      <c r="C33" s="2" t="s">
        <v>93</v>
      </c>
      <c r="D33" s="2">
        <v>14</v>
      </c>
      <c r="E33" s="95">
        <v>0.004513888888888889</v>
      </c>
      <c r="F33" s="6">
        <v>0</v>
      </c>
      <c r="G33" s="59"/>
      <c r="H33" s="6"/>
      <c r="I33" s="7">
        <v>3</v>
      </c>
      <c r="J33" s="7">
        <v>3</v>
      </c>
      <c r="K33" s="6">
        <v>24</v>
      </c>
      <c r="L33" s="7">
        <v>42</v>
      </c>
      <c r="M33" s="6">
        <v>132</v>
      </c>
      <c r="N33" s="7">
        <v>11</v>
      </c>
      <c r="O33" s="6">
        <v>17</v>
      </c>
      <c r="P33" s="7">
        <v>44</v>
      </c>
      <c r="Q33" s="31">
        <f t="shared" si="0"/>
        <v>100</v>
      </c>
    </row>
    <row r="34" spans="1:17" ht="15">
      <c r="A34" s="69">
        <v>17</v>
      </c>
      <c r="B34" s="119" t="s">
        <v>549</v>
      </c>
      <c r="C34" s="2" t="s">
        <v>93</v>
      </c>
      <c r="D34" s="2">
        <v>14</v>
      </c>
      <c r="E34" s="95">
        <v>0.003414351851851852</v>
      </c>
      <c r="F34" s="6">
        <v>19</v>
      </c>
      <c r="G34" s="59"/>
      <c r="H34" s="6"/>
      <c r="I34" s="7">
        <v>2</v>
      </c>
      <c r="J34" s="7">
        <v>13</v>
      </c>
      <c r="K34" s="6">
        <v>30</v>
      </c>
      <c r="L34" s="7">
        <v>44</v>
      </c>
      <c r="M34" s="6">
        <v>14</v>
      </c>
      <c r="N34" s="7">
        <v>11</v>
      </c>
      <c r="O34" s="6">
        <v>-5</v>
      </c>
      <c r="P34" s="7">
        <v>1</v>
      </c>
      <c r="Q34" s="31">
        <f t="shared" si="0"/>
        <v>88</v>
      </c>
    </row>
    <row r="35" spans="1:17" ht="15">
      <c r="A35" s="69">
        <v>18</v>
      </c>
      <c r="B35" s="119" t="s">
        <v>550</v>
      </c>
      <c r="C35" s="2" t="s">
        <v>94</v>
      </c>
      <c r="D35" s="2">
        <v>14</v>
      </c>
      <c r="E35" s="95">
        <v>0.004513888888888889</v>
      </c>
      <c r="F35" s="6">
        <v>0</v>
      </c>
      <c r="G35" s="59"/>
      <c r="H35" s="6"/>
      <c r="I35" s="7">
        <v>3</v>
      </c>
      <c r="J35" s="7">
        <v>3</v>
      </c>
      <c r="K35" s="6">
        <v>24</v>
      </c>
      <c r="L35" s="7">
        <v>42</v>
      </c>
      <c r="M35" s="6">
        <v>132</v>
      </c>
      <c r="N35" s="7">
        <v>11</v>
      </c>
      <c r="O35" s="6">
        <v>17</v>
      </c>
      <c r="P35" s="7">
        <v>44</v>
      </c>
      <c r="Q35" s="31">
        <f t="shared" si="0"/>
        <v>100</v>
      </c>
    </row>
    <row r="36" spans="1:17" ht="15">
      <c r="A36" s="69">
        <v>19</v>
      </c>
      <c r="B36" s="119" t="s">
        <v>551</v>
      </c>
      <c r="C36" s="2" t="s">
        <v>93</v>
      </c>
      <c r="D36" s="2">
        <v>14</v>
      </c>
      <c r="E36" s="95">
        <v>0.004513888888888889</v>
      </c>
      <c r="F36" s="6">
        <v>0</v>
      </c>
      <c r="G36" s="59"/>
      <c r="H36" s="6"/>
      <c r="I36" s="7">
        <v>10</v>
      </c>
      <c r="J36" s="7">
        <v>14</v>
      </c>
      <c r="K36" s="6">
        <v>29</v>
      </c>
      <c r="L36" s="7">
        <v>52</v>
      </c>
      <c r="M36" s="6">
        <v>140</v>
      </c>
      <c r="N36" s="7">
        <v>15</v>
      </c>
      <c r="O36" s="6">
        <v>0</v>
      </c>
      <c r="P36" s="7">
        <v>4</v>
      </c>
      <c r="Q36" s="31">
        <f t="shared" si="0"/>
        <v>85</v>
      </c>
    </row>
    <row r="37" spans="1:17" ht="15">
      <c r="A37" s="69">
        <v>20</v>
      </c>
      <c r="B37" s="119" t="s">
        <v>552</v>
      </c>
      <c r="C37" s="2" t="s">
        <v>94</v>
      </c>
      <c r="D37" s="2">
        <v>14</v>
      </c>
      <c r="E37" s="95">
        <v>0.003298611111111111</v>
      </c>
      <c r="F37" s="6">
        <v>32</v>
      </c>
      <c r="G37" s="59"/>
      <c r="H37" s="6"/>
      <c r="I37" s="7">
        <v>40</v>
      </c>
      <c r="J37" s="7">
        <v>70</v>
      </c>
      <c r="K37" s="6">
        <v>37</v>
      </c>
      <c r="L37" s="7">
        <v>66</v>
      </c>
      <c r="M37" s="6">
        <v>192</v>
      </c>
      <c r="N37" s="7">
        <v>42</v>
      </c>
      <c r="O37" s="6">
        <v>6</v>
      </c>
      <c r="P37" s="7">
        <v>13</v>
      </c>
      <c r="Q37" s="31">
        <f t="shared" si="0"/>
        <v>223</v>
      </c>
    </row>
    <row r="38" spans="1:17" ht="15">
      <c r="A38" s="69">
        <v>21</v>
      </c>
      <c r="B38" s="119" t="s">
        <v>553</v>
      </c>
      <c r="C38" s="2" t="s">
        <v>94</v>
      </c>
      <c r="D38" s="2">
        <v>14</v>
      </c>
      <c r="E38" s="95">
        <v>0.003321759259259259</v>
      </c>
      <c r="F38" s="6">
        <v>31</v>
      </c>
      <c r="G38" s="59"/>
      <c r="H38" s="6"/>
      <c r="I38" s="7">
        <v>26</v>
      </c>
      <c r="J38" s="7">
        <v>46</v>
      </c>
      <c r="K38" s="6">
        <v>41</v>
      </c>
      <c r="L38" s="7">
        <v>70</v>
      </c>
      <c r="M38" s="6">
        <v>180</v>
      </c>
      <c r="N38" s="7">
        <v>35</v>
      </c>
      <c r="O38" s="6">
        <v>12</v>
      </c>
      <c r="P38" s="7">
        <v>29</v>
      </c>
      <c r="Q38" s="31">
        <f t="shared" si="0"/>
        <v>211</v>
      </c>
    </row>
    <row r="39" spans="1:17" ht="15">
      <c r="A39" s="69">
        <v>22</v>
      </c>
      <c r="B39" s="119" t="s">
        <v>554</v>
      </c>
      <c r="C39" s="2" t="s">
        <v>93</v>
      </c>
      <c r="D39" s="22">
        <v>14</v>
      </c>
      <c r="E39" s="95">
        <v>0.002951388888888889</v>
      </c>
      <c r="F39" s="6">
        <v>26</v>
      </c>
      <c r="G39" s="59"/>
      <c r="H39" s="6"/>
      <c r="I39" s="7">
        <v>12</v>
      </c>
      <c r="J39" s="7">
        <v>34</v>
      </c>
      <c r="K39" s="6">
        <v>30</v>
      </c>
      <c r="L39" s="7">
        <v>38</v>
      </c>
      <c r="M39" s="6">
        <v>200</v>
      </c>
      <c r="N39" s="7">
        <v>23</v>
      </c>
      <c r="O39" s="6">
        <v>3</v>
      </c>
      <c r="P39" s="7">
        <v>16</v>
      </c>
      <c r="Q39" s="31">
        <f t="shared" si="0"/>
        <v>137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0.08068287037037036</v>
      </c>
      <c r="F48" s="17">
        <f aca="true" t="shared" si="1" ref="F48:P48">SUM(F18:F47)</f>
        <v>330</v>
      </c>
      <c r="G48" s="60">
        <f t="shared" si="1"/>
        <v>0</v>
      </c>
      <c r="H48" s="17">
        <f>SUM(H18:H47)</f>
        <v>0</v>
      </c>
      <c r="I48" s="18">
        <f t="shared" si="1"/>
        <v>238</v>
      </c>
      <c r="J48" s="18">
        <f t="shared" si="1"/>
        <v>535</v>
      </c>
      <c r="K48" s="17">
        <f t="shared" si="1"/>
        <v>662</v>
      </c>
      <c r="L48" s="18">
        <f t="shared" si="1"/>
        <v>981</v>
      </c>
      <c r="M48" s="17">
        <f t="shared" si="1"/>
        <v>3676</v>
      </c>
      <c r="N48" s="18">
        <f t="shared" si="1"/>
        <v>515</v>
      </c>
      <c r="O48" s="17">
        <f t="shared" si="1"/>
        <v>144</v>
      </c>
      <c r="P48" s="18">
        <f t="shared" si="1"/>
        <v>430</v>
      </c>
      <c r="Q48" s="31">
        <f t="shared" si="0"/>
        <v>2791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0.003667403198653198</v>
      </c>
      <c r="F49" s="19">
        <f>SUM(F18:F47)/$F13</f>
        <v>15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10.818181818181818</v>
      </c>
      <c r="J49" s="19">
        <f t="shared" si="2"/>
        <v>24.318181818181817</v>
      </c>
      <c r="K49" s="19">
        <f t="shared" si="2"/>
        <v>30.09090909090909</v>
      </c>
      <c r="L49" s="19">
        <f t="shared" si="2"/>
        <v>44.59090909090909</v>
      </c>
      <c r="M49" s="19">
        <f t="shared" si="2"/>
        <v>167.0909090909091</v>
      </c>
      <c r="N49" s="19">
        <f t="shared" si="2"/>
        <v>23.40909090909091</v>
      </c>
      <c r="O49" s="19">
        <f t="shared" si="2"/>
        <v>6.545454545454546</v>
      </c>
      <c r="P49" s="19">
        <f t="shared" si="2"/>
        <v>19.545454545454547</v>
      </c>
      <c r="Q49" s="19">
        <f>SUM(Q18:Q47)/$F13/6</f>
        <v>21.143939393939394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49:B49"/>
    <mergeCell ref="G16:H16"/>
    <mergeCell ref="I16:J16"/>
    <mergeCell ref="E16:F16"/>
    <mergeCell ref="A1:S1"/>
    <mergeCell ref="A2:S2"/>
    <mergeCell ref="A3:S3"/>
    <mergeCell ref="A12:F12"/>
    <mergeCell ref="A15:A17"/>
    <mergeCell ref="B15:B17"/>
    <mergeCell ref="C15:C17"/>
    <mergeCell ref="D15:D17"/>
    <mergeCell ref="M16:N16"/>
    <mergeCell ref="K16:L16"/>
    <mergeCell ref="O16:P16"/>
    <mergeCell ref="E15:Q15"/>
    <mergeCell ref="Q16:Q17"/>
    <mergeCell ref="J5:Q5"/>
    <mergeCell ref="P8:R8"/>
    <mergeCell ref="P10:R10"/>
    <mergeCell ref="P12:R12"/>
    <mergeCell ref="J13:Q13"/>
    <mergeCell ref="D6:F6"/>
  </mergeCells>
  <conditionalFormatting sqref="K29">
    <cfRule type="cellIs" priority="2" dxfId="109" operator="equal" stopIfTrue="1">
      <formula>0</formula>
    </cfRule>
  </conditionalFormatting>
  <conditionalFormatting sqref="K29">
    <cfRule type="cellIs" priority="1" dxfId="109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3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0039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484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489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435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19" t="s">
        <v>555</v>
      </c>
      <c r="C18" s="2" t="s">
        <v>93</v>
      </c>
      <c r="D18" s="2">
        <v>14</v>
      </c>
      <c r="E18" s="95">
        <v>0.003587962962962963</v>
      </c>
      <c r="F18" s="4">
        <v>15</v>
      </c>
      <c r="G18" s="59">
        <v>0</v>
      </c>
      <c r="H18" s="4"/>
      <c r="I18" s="5">
        <v>26</v>
      </c>
      <c r="J18" s="5">
        <v>46</v>
      </c>
      <c r="K18" s="4">
        <v>31</v>
      </c>
      <c r="L18" s="5">
        <v>47</v>
      </c>
      <c r="M18" s="4">
        <v>190</v>
      </c>
      <c r="N18" s="5">
        <v>30</v>
      </c>
      <c r="O18" s="4">
        <v>12</v>
      </c>
      <c r="P18" s="5">
        <v>29</v>
      </c>
      <c r="Q18" s="31">
        <f>(F18+H18+J18+L18+N18+P18)</f>
        <v>167</v>
      </c>
    </row>
    <row r="19" spans="1:17" ht="15">
      <c r="A19" s="68">
        <v>2</v>
      </c>
      <c r="B19" s="119" t="s">
        <v>556</v>
      </c>
      <c r="C19" s="2" t="s">
        <v>93</v>
      </c>
      <c r="D19" s="2">
        <v>14</v>
      </c>
      <c r="E19" s="95">
        <v>0.0035416666666666665</v>
      </c>
      <c r="F19" s="6">
        <v>15</v>
      </c>
      <c r="G19" s="59"/>
      <c r="H19" s="6"/>
      <c r="I19" s="7">
        <v>1</v>
      </c>
      <c r="J19" s="7">
        <v>10</v>
      </c>
      <c r="K19" s="6">
        <v>31</v>
      </c>
      <c r="L19" s="7">
        <v>47</v>
      </c>
      <c r="M19" s="6">
        <v>155</v>
      </c>
      <c r="N19" s="7">
        <v>22</v>
      </c>
      <c r="O19" s="6">
        <v>1</v>
      </c>
      <c r="P19" s="7">
        <v>12</v>
      </c>
      <c r="Q19" s="31">
        <f aca="true" t="shared" si="0" ref="Q19:Q48">(F19+H19+J19+L19+N19+P19)</f>
        <v>106</v>
      </c>
    </row>
    <row r="20" spans="1:17" ht="15">
      <c r="A20" s="68">
        <v>3</v>
      </c>
      <c r="B20" s="119" t="s">
        <v>557</v>
      </c>
      <c r="C20" s="2" t="s">
        <v>93</v>
      </c>
      <c r="D20" s="2">
        <v>14</v>
      </c>
      <c r="E20" s="95">
        <v>0.0035416666666666665</v>
      </c>
      <c r="F20" s="6">
        <v>15</v>
      </c>
      <c r="G20" s="59"/>
      <c r="H20" s="6"/>
      <c r="I20" s="7">
        <v>0</v>
      </c>
      <c r="J20" s="7">
        <v>0</v>
      </c>
      <c r="K20" s="6">
        <v>35</v>
      </c>
      <c r="L20" s="7">
        <v>56</v>
      </c>
      <c r="M20" s="6">
        <v>184</v>
      </c>
      <c r="N20" s="7">
        <v>27</v>
      </c>
      <c r="O20" s="6">
        <v>4</v>
      </c>
      <c r="P20" s="7">
        <v>18</v>
      </c>
      <c r="Q20" s="31">
        <f t="shared" si="0"/>
        <v>116</v>
      </c>
    </row>
    <row r="21" spans="1:17" ht="15">
      <c r="A21" s="68">
        <v>4</v>
      </c>
      <c r="B21" s="119" t="s">
        <v>558</v>
      </c>
      <c r="C21" s="2" t="s">
        <v>94</v>
      </c>
      <c r="D21" s="2">
        <v>14</v>
      </c>
      <c r="E21" s="95">
        <v>0.003587962962962963</v>
      </c>
      <c r="F21" s="6">
        <v>15</v>
      </c>
      <c r="G21" s="59"/>
      <c r="H21" s="6"/>
      <c r="I21" s="7">
        <v>3</v>
      </c>
      <c r="J21" s="7">
        <v>17</v>
      </c>
      <c r="K21" s="6">
        <v>41</v>
      </c>
      <c r="L21" s="7">
        <v>70</v>
      </c>
      <c r="M21" s="6">
        <v>140</v>
      </c>
      <c r="N21" s="7">
        <v>8</v>
      </c>
      <c r="O21" s="6">
        <v>-15</v>
      </c>
      <c r="P21" s="7">
        <v>0</v>
      </c>
      <c r="Q21" s="31">
        <f t="shared" si="0"/>
        <v>110</v>
      </c>
    </row>
    <row r="22" spans="1:17" ht="15">
      <c r="A22" s="68">
        <v>5</v>
      </c>
      <c r="B22" s="119" t="s">
        <v>559</v>
      </c>
      <c r="C22" s="2" t="s">
        <v>94</v>
      </c>
      <c r="D22" s="2">
        <v>13</v>
      </c>
      <c r="E22" s="95">
        <v>0.0034490740740740745</v>
      </c>
      <c r="F22" s="6">
        <v>18</v>
      </c>
      <c r="G22" s="59"/>
      <c r="H22" s="6"/>
      <c r="I22" s="7">
        <v>10</v>
      </c>
      <c r="J22" s="7">
        <v>14</v>
      </c>
      <c r="K22" s="6">
        <v>30</v>
      </c>
      <c r="L22" s="7">
        <v>44</v>
      </c>
      <c r="M22" s="6">
        <v>177</v>
      </c>
      <c r="N22" s="7">
        <v>33</v>
      </c>
      <c r="O22" s="6">
        <v>10</v>
      </c>
      <c r="P22" s="7">
        <v>23</v>
      </c>
      <c r="Q22" s="31">
        <f t="shared" si="0"/>
        <v>132</v>
      </c>
    </row>
    <row r="23" spans="1:17" ht="15">
      <c r="A23" s="68">
        <v>6</v>
      </c>
      <c r="B23" s="119" t="s">
        <v>560</v>
      </c>
      <c r="C23" s="2" t="s">
        <v>94</v>
      </c>
      <c r="D23" s="2">
        <v>14</v>
      </c>
      <c r="E23" s="95">
        <v>0.0035416666666666665</v>
      </c>
      <c r="F23" s="6">
        <v>15</v>
      </c>
      <c r="G23" s="59"/>
      <c r="H23" s="6"/>
      <c r="I23" s="7">
        <v>3</v>
      </c>
      <c r="J23" s="7">
        <v>17</v>
      </c>
      <c r="K23" s="6">
        <v>40</v>
      </c>
      <c r="L23" s="7">
        <v>66</v>
      </c>
      <c r="M23" s="6">
        <v>125</v>
      </c>
      <c r="N23" s="7">
        <v>7</v>
      </c>
      <c r="O23" s="6">
        <v>12</v>
      </c>
      <c r="P23" s="7">
        <v>3</v>
      </c>
      <c r="Q23" s="31">
        <f t="shared" si="0"/>
        <v>108</v>
      </c>
    </row>
    <row r="24" spans="1:17" ht="15">
      <c r="A24" s="68">
        <v>7</v>
      </c>
      <c r="B24" s="119" t="s">
        <v>561</v>
      </c>
      <c r="C24" s="2" t="s">
        <v>94</v>
      </c>
      <c r="D24" s="2">
        <v>14</v>
      </c>
      <c r="E24" s="95">
        <v>0.0035416666666666665</v>
      </c>
      <c r="F24" s="6">
        <v>15</v>
      </c>
      <c r="G24" s="59"/>
      <c r="H24" s="6"/>
      <c r="I24" s="7">
        <v>26</v>
      </c>
      <c r="J24" s="7">
        <v>46</v>
      </c>
      <c r="K24" s="6">
        <v>30</v>
      </c>
      <c r="L24" s="7">
        <v>44</v>
      </c>
      <c r="M24" s="6">
        <v>180</v>
      </c>
      <c r="N24" s="7">
        <v>25</v>
      </c>
      <c r="O24" s="6">
        <v>12</v>
      </c>
      <c r="P24" s="7">
        <v>29</v>
      </c>
      <c r="Q24" s="31">
        <f t="shared" si="0"/>
        <v>159</v>
      </c>
    </row>
    <row r="25" spans="1:17" ht="15">
      <c r="A25" s="68">
        <v>8</v>
      </c>
      <c r="B25" s="119" t="s">
        <v>562</v>
      </c>
      <c r="C25" s="2" t="s">
        <v>94</v>
      </c>
      <c r="D25" s="2">
        <v>14</v>
      </c>
      <c r="E25" s="95">
        <v>0.0035416666666666665</v>
      </c>
      <c r="F25" s="6">
        <v>15</v>
      </c>
      <c r="G25" s="59"/>
      <c r="H25" s="6"/>
      <c r="I25" s="7">
        <v>37</v>
      </c>
      <c r="J25" s="7">
        <v>66</v>
      </c>
      <c r="K25" s="6">
        <v>32</v>
      </c>
      <c r="L25" s="7">
        <v>56</v>
      </c>
      <c r="M25" s="6">
        <v>209</v>
      </c>
      <c r="N25" s="7">
        <v>54</v>
      </c>
      <c r="O25" s="6">
        <v>20</v>
      </c>
      <c r="P25" s="7">
        <v>52</v>
      </c>
      <c r="Q25" s="31">
        <f t="shared" si="0"/>
        <v>243</v>
      </c>
    </row>
    <row r="26" spans="1:17" ht="15">
      <c r="A26" s="68">
        <v>9</v>
      </c>
      <c r="B26" s="119" t="s">
        <v>563</v>
      </c>
      <c r="C26" s="2" t="s">
        <v>94</v>
      </c>
      <c r="D26" s="2">
        <v>14</v>
      </c>
      <c r="E26" s="95">
        <v>0.0035416666666666665</v>
      </c>
      <c r="F26" s="6">
        <v>15</v>
      </c>
      <c r="G26" s="59"/>
      <c r="H26" s="6"/>
      <c r="I26" s="7">
        <v>26</v>
      </c>
      <c r="J26" s="7">
        <v>6</v>
      </c>
      <c r="K26" s="6">
        <v>28</v>
      </c>
      <c r="L26" s="7">
        <v>40</v>
      </c>
      <c r="M26" s="6">
        <v>165</v>
      </c>
      <c r="N26" s="7">
        <v>23</v>
      </c>
      <c r="O26" s="6">
        <v>12</v>
      </c>
      <c r="P26" s="7">
        <v>29</v>
      </c>
      <c r="Q26" s="31">
        <f t="shared" si="0"/>
        <v>113</v>
      </c>
    </row>
    <row r="27" spans="1:17" ht="15">
      <c r="A27" s="68">
        <v>10</v>
      </c>
      <c r="B27" s="119" t="s">
        <v>564</v>
      </c>
      <c r="C27" s="2" t="s">
        <v>94</v>
      </c>
      <c r="D27" s="2">
        <v>14</v>
      </c>
      <c r="E27" s="95">
        <v>0.003587962962962963</v>
      </c>
      <c r="F27" s="6">
        <v>15</v>
      </c>
      <c r="G27" s="59"/>
      <c r="H27" s="6"/>
      <c r="I27" s="7">
        <v>5</v>
      </c>
      <c r="J27" s="7">
        <v>25</v>
      </c>
      <c r="K27" s="6">
        <v>26</v>
      </c>
      <c r="L27" s="7">
        <v>41</v>
      </c>
      <c r="M27" s="6">
        <v>165</v>
      </c>
      <c r="N27" s="7">
        <v>16</v>
      </c>
      <c r="O27" s="6">
        <v>4</v>
      </c>
      <c r="P27" s="7">
        <v>18</v>
      </c>
      <c r="Q27" s="31">
        <f t="shared" si="0"/>
        <v>115</v>
      </c>
    </row>
    <row r="28" spans="1:17" ht="15">
      <c r="A28" s="68">
        <v>11</v>
      </c>
      <c r="B28" s="119" t="s">
        <v>565</v>
      </c>
      <c r="C28" s="2" t="s">
        <v>93</v>
      </c>
      <c r="D28" s="2">
        <v>14</v>
      </c>
      <c r="E28" s="95">
        <v>0.0036689814814814814</v>
      </c>
      <c r="F28" s="6">
        <v>9</v>
      </c>
      <c r="G28" s="59"/>
      <c r="H28" s="6"/>
      <c r="I28" s="7">
        <v>20</v>
      </c>
      <c r="J28" s="7">
        <v>29</v>
      </c>
      <c r="K28" s="6">
        <v>30</v>
      </c>
      <c r="L28" s="7">
        <v>52</v>
      </c>
      <c r="M28" s="6">
        <v>167</v>
      </c>
      <c r="N28" s="7">
        <v>28</v>
      </c>
      <c r="O28" s="6">
        <v>17</v>
      </c>
      <c r="P28" s="7">
        <v>44</v>
      </c>
      <c r="Q28" s="31">
        <f t="shared" si="0"/>
        <v>162</v>
      </c>
    </row>
    <row r="29" spans="1:17" ht="15">
      <c r="A29" s="68">
        <v>12</v>
      </c>
      <c r="B29" s="119" t="s">
        <v>566</v>
      </c>
      <c r="C29" s="2" t="s">
        <v>93</v>
      </c>
      <c r="D29" s="2">
        <v>13</v>
      </c>
      <c r="E29" s="95">
        <v>0.002951388888888889</v>
      </c>
      <c r="F29" s="6">
        <v>26</v>
      </c>
      <c r="G29" s="59"/>
      <c r="H29" s="6"/>
      <c r="I29" s="7">
        <v>15</v>
      </c>
      <c r="J29" s="7">
        <v>56</v>
      </c>
      <c r="K29" s="6">
        <v>30</v>
      </c>
      <c r="L29" s="7">
        <v>38</v>
      </c>
      <c r="M29" s="6">
        <v>208</v>
      </c>
      <c r="N29" s="7">
        <v>33</v>
      </c>
      <c r="O29" s="6">
        <v>3</v>
      </c>
      <c r="P29" s="7">
        <v>16</v>
      </c>
      <c r="Q29" s="31">
        <f t="shared" si="0"/>
        <v>169</v>
      </c>
    </row>
    <row r="30" spans="1:17" ht="15">
      <c r="A30" s="68">
        <v>13</v>
      </c>
      <c r="B30" s="119" t="s">
        <v>567</v>
      </c>
      <c r="C30" s="2" t="s">
        <v>93</v>
      </c>
      <c r="D30" s="2">
        <v>14</v>
      </c>
      <c r="E30" s="95">
        <v>0.003101851851851852</v>
      </c>
      <c r="F30" s="6">
        <v>18</v>
      </c>
      <c r="G30" s="59"/>
      <c r="H30" s="6"/>
      <c r="I30" s="7">
        <v>12</v>
      </c>
      <c r="J30" s="7">
        <v>34</v>
      </c>
      <c r="K30" s="6">
        <v>29</v>
      </c>
      <c r="L30" s="7">
        <v>32</v>
      </c>
      <c r="M30" s="6">
        <v>200</v>
      </c>
      <c r="N30" s="7">
        <v>23</v>
      </c>
      <c r="O30" s="6">
        <v>2</v>
      </c>
      <c r="P30" s="7">
        <v>14</v>
      </c>
      <c r="Q30" s="31">
        <f t="shared" si="0"/>
        <v>121</v>
      </c>
    </row>
    <row r="31" spans="1:17" ht="15">
      <c r="A31" s="69">
        <v>14</v>
      </c>
      <c r="B31" s="119" t="s">
        <v>568</v>
      </c>
      <c r="C31" s="2" t="s">
        <v>94</v>
      </c>
      <c r="D31" s="2">
        <v>14</v>
      </c>
      <c r="E31" s="95">
        <v>0.002939814814814815</v>
      </c>
      <c r="F31" s="6">
        <v>22</v>
      </c>
      <c r="G31" s="59"/>
      <c r="H31" s="6"/>
      <c r="I31" s="7">
        <v>10</v>
      </c>
      <c r="J31" s="7">
        <v>34</v>
      </c>
      <c r="K31" s="6">
        <v>28</v>
      </c>
      <c r="L31" s="7">
        <v>30</v>
      </c>
      <c r="M31" s="6">
        <v>205</v>
      </c>
      <c r="N31" s="7">
        <v>26</v>
      </c>
      <c r="O31" s="6">
        <v>0</v>
      </c>
      <c r="P31" s="7">
        <v>0</v>
      </c>
      <c r="Q31" s="31">
        <f t="shared" si="0"/>
        <v>112</v>
      </c>
    </row>
    <row r="32" spans="1:17" ht="15">
      <c r="A32" s="69">
        <v>15</v>
      </c>
      <c r="B32" s="119" t="s">
        <v>569</v>
      </c>
      <c r="C32" s="2" t="s">
        <v>94</v>
      </c>
      <c r="D32" s="2">
        <v>14</v>
      </c>
      <c r="E32" s="95">
        <v>0.002789351851851852</v>
      </c>
      <c r="F32" s="6">
        <v>27</v>
      </c>
      <c r="G32" s="59"/>
      <c r="H32" s="6"/>
      <c r="I32" s="7">
        <v>15</v>
      </c>
      <c r="J32" s="7">
        <v>56</v>
      </c>
      <c r="K32" s="6">
        <v>35</v>
      </c>
      <c r="L32" s="7">
        <v>56</v>
      </c>
      <c r="M32" s="6">
        <v>215</v>
      </c>
      <c r="N32" s="7">
        <v>35</v>
      </c>
      <c r="O32" s="6">
        <v>0</v>
      </c>
      <c r="P32" s="7">
        <v>0</v>
      </c>
      <c r="Q32" s="31">
        <f t="shared" si="0"/>
        <v>174</v>
      </c>
    </row>
    <row r="33" spans="1:17" ht="15">
      <c r="A33" s="69">
        <v>16</v>
      </c>
      <c r="B33" s="119" t="s">
        <v>570</v>
      </c>
      <c r="C33" s="2" t="s">
        <v>94</v>
      </c>
      <c r="D33" s="2">
        <v>14</v>
      </c>
      <c r="E33" s="95">
        <v>0.0032291666666666666</v>
      </c>
      <c r="F33" s="6">
        <v>24</v>
      </c>
      <c r="G33" s="59"/>
      <c r="H33" s="6"/>
      <c r="I33" s="7">
        <v>3</v>
      </c>
      <c r="J33" s="7">
        <v>17</v>
      </c>
      <c r="K33" s="6">
        <v>34</v>
      </c>
      <c r="L33" s="7">
        <v>54</v>
      </c>
      <c r="M33" s="6">
        <v>183</v>
      </c>
      <c r="N33" s="7">
        <v>26</v>
      </c>
      <c r="O33" s="6">
        <v>12</v>
      </c>
      <c r="P33" s="7">
        <v>3</v>
      </c>
      <c r="Q33" s="31">
        <f t="shared" si="0"/>
        <v>124</v>
      </c>
    </row>
    <row r="34" spans="1:17" ht="15">
      <c r="A34" s="69">
        <v>17</v>
      </c>
      <c r="B34" s="119" t="s">
        <v>571</v>
      </c>
      <c r="C34" s="2" t="s">
        <v>93</v>
      </c>
      <c r="D34" s="2">
        <v>14</v>
      </c>
      <c r="E34" s="95">
        <v>0.00400462962962963</v>
      </c>
      <c r="F34" s="6">
        <v>6</v>
      </c>
      <c r="G34" s="59"/>
      <c r="H34" s="6"/>
      <c r="I34" s="7">
        <v>0</v>
      </c>
      <c r="J34" s="7">
        <v>0</v>
      </c>
      <c r="K34" s="6">
        <v>30</v>
      </c>
      <c r="L34" s="7">
        <v>44</v>
      </c>
      <c r="M34" s="6">
        <v>150</v>
      </c>
      <c r="N34" s="7">
        <v>11</v>
      </c>
      <c r="O34" s="6">
        <v>4</v>
      </c>
      <c r="P34" s="7">
        <v>18</v>
      </c>
      <c r="Q34" s="31">
        <f t="shared" si="0"/>
        <v>79</v>
      </c>
    </row>
    <row r="35" spans="1:17" ht="15">
      <c r="A35" s="69">
        <v>18</v>
      </c>
      <c r="B35" s="119" t="s">
        <v>572</v>
      </c>
      <c r="C35" s="2" t="s">
        <v>93</v>
      </c>
      <c r="D35" s="2">
        <v>14</v>
      </c>
      <c r="E35" s="95">
        <v>0.002939814814814815</v>
      </c>
      <c r="F35" s="6">
        <v>22</v>
      </c>
      <c r="G35" s="59"/>
      <c r="H35" s="6"/>
      <c r="I35" s="7">
        <v>10</v>
      </c>
      <c r="J35" s="7">
        <v>34</v>
      </c>
      <c r="K35" s="6">
        <v>28</v>
      </c>
      <c r="L35" s="7">
        <v>30</v>
      </c>
      <c r="M35" s="6">
        <v>205</v>
      </c>
      <c r="N35" s="7">
        <v>26</v>
      </c>
      <c r="O35" s="6">
        <v>0</v>
      </c>
      <c r="P35" s="7">
        <v>0</v>
      </c>
      <c r="Q35" s="31">
        <f t="shared" si="0"/>
        <v>112</v>
      </c>
    </row>
    <row r="36" spans="1:17" ht="15">
      <c r="A36" s="69">
        <v>19</v>
      </c>
      <c r="B36" s="119" t="s">
        <v>573</v>
      </c>
      <c r="C36" s="2" t="s">
        <v>94</v>
      </c>
      <c r="D36" s="2">
        <v>14</v>
      </c>
      <c r="E36" s="95">
        <v>0.004016203703703703</v>
      </c>
      <c r="F36" s="6">
        <v>6</v>
      </c>
      <c r="G36" s="59"/>
      <c r="H36" s="6"/>
      <c r="I36" s="7">
        <v>0</v>
      </c>
      <c r="J36" s="7">
        <v>0</v>
      </c>
      <c r="K36" s="6">
        <v>32</v>
      </c>
      <c r="L36" s="7">
        <v>50</v>
      </c>
      <c r="M36" s="6">
        <v>175</v>
      </c>
      <c r="N36" s="7">
        <v>22</v>
      </c>
      <c r="O36" s="6">
        <v>4</v>
      </c>
      <c r="P36" s="7">
        <v>18</v>
      </c>
      <c r="Q36" s="31">
        <f t="shared" si="0"/>
        <v>96</v>
      </c>
    </row>
    <row r="37" spans="1:17" ht="15">
      <c r="A37" s="69">
        <v>20</v>
      </c>
      <c r="B37" s="119" t="s">
        <v>574</v>
      </c>
      <c r="C37" s="2" t="s">
        <v>94</v>
      </c>
      <c r="D37" s="2">
        <v>13</v>
      </c>
      <c r="E37" s="95">
        <v>0.0045370370370370365</v>
      </c>
      <c r="F37" s="6">
        <v>3</v>
      </c>
      <c r="G37" s="59"/>
      <c r="H37" s="6"/>
      <c r="I37" s="7">
        <v>1</v>
      </c>
      <c r="J37" s="7">
        <v>1</v>
      </c>
      <c r="K37" s="6">
        <v>24</v>
      </c>
      <c r="L37" s="7">
        <v>32</v>
      </c>
      <c r="M37" s="6">
        <v>177</v>
      </c>
      <c r="N37" s="7">
        <v>33</v>
      </c>
      <c r="O37" s="6">
        <v>17</v>
      </c>
      <c r="P37" s="7">
        <v>44</v>
      </c>
      <c r="Q37" s="31">
        <f t="shared" si="0"/>
        <v>113</v>
      </c>
    </row>
    <row r="38" spans="1:17" ht="15">
      <c r="A38" s="69">
        <v>21</v>
      </c>
      <c r="B38" s="119" t="s">
        <v>575</v>
      </c>
      <c r="C38" s="2" t="s">
        <v>93</v>
      </c>
      <c r="D38" s="2">
        <v>14</v>
      </c>
      <c r="E38" s="95">
        <v>0.002951388888888889</v>
      </c>
      <c r="F38" s="6">
        <v>26</v>
      </c>
      <c r="G38" s="59"/>
      <c r="H38" s="6"/>
      <c r="I38" s="7">
        <v>15</v>
      </c>
      <c r="J38" s="7">
        <v>56</v>
      </c>
      <c r="K38" s="6">
        <v>30</v>
      </c>
      <c r="L38" s="7">
        <v>38</v>
      </c>
      <c r="M38" s="6">
        <v>208</v>
      </c>
      <c r="N38" s="7">
        <v>33</v>
      </c>
      <c r="O38" s="6">
        <v>3</v>
      </c>
      <c r="P38" s="7">
        <v>16</v>
      </c>
      <c r="Q38" s="31">
        <f t="shared" si="0"/>
        <v>169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0.07259259259259258</v>
      </c>
      <c r="F48" s="17">
        <f aca="true" t="shared" si="1" ref="F48:P48">SUM(F18:F47)</f>
        <v>342</v>
      </c>
      <c r="G48" s="60">
        <f t="shared" si="1"/>
        <v>0</v>
      </c>
      <c r="H48" s="17">
        <f>SUM(H18:H47)</f>
        <v>0</v>
      </c>
      <c r="I48" s="18">
        <f t="shared" si="1"/>
        <v>238</v>
      </c>
      <c r="J48" s="18">
        <f t="shared" si="1"/>
        <v>564</v>
      </c>
      <c r="K48" s="17">
        <f t="shared" si="1"/>
        <v>654</v>
      </c>
      <c r="L48" s="18">
        <f t="shared" si="1"/>
        <v>967</v>
      </c>
      <c r="M48" s="17">
        <f t="shared" si="1"/>
        <v>3783</v>
      </c>
      <c r="N48" s="18">
        <f t="shared" si="1"/>
        <v>541</v>
      </c>
      <c r="O48" s="17">
        <f t="shared" si="1"/>
        <v>134</v>
      </c>
      <c r="P48" s="18">
        <f t="shared" si="1"/>
        <v>386</v>
      </c>
      <c r="Q48" s="31">
        <f t="shared" si="0"/>
        <v>2800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0.00345679012345679</v>
      </c>
      <c r="F49" s="19">
        <f>SUM(F18:F47)/$F13</f>
        <v>16.285714285714285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11.333333333333334</v>
      </c>
      <c r="J49" s="19">
        <f t="shared" si="2"/>
        <v>26.857142857142858</v>
      </c>
      <c r="K49" s="19">
        <f t="shared" si="2"/>
        <v>31.142857142857142</v>
      </c>
      <c r="L49" s="19">
        <f t="shared" si="2"/>
        <v>46.04761904761905</v>
      </c>
      <c r="M49" s="19">
        <f t="shared" si="2"/>
        <v>180.14285714285714</v>
      </c>
      <c r="N49" s="19">
        <f t="shared" si="2"/>
        <v>25.761904761904763</v>
      </c>
      <c r="O49" s="19">
        <f t="shared" si="2"/>
        <v>6.380952380952381</v>
      </c>
      <c r="P49" s="19">
        <f t="shared" si="2"/>
        <v>18.38095238095238</v>
      </c>
      <c r="Q49" s="19">
        <f>SUM(Q18:Q47)/$F13/6</f>
        <v>22.222222222222225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6" dxfId="109" operator="equal" stopIfTrue="1">
      <formula>0</formula>
    </cfRule>
  </conditionalFormatting>
  <conditionalFormatting sqref="K36">
    <cfRule type="cellIs" priority="5" dxfId="109" operator="equal" stopIfTrue="1">
      <formula>0</formula>
    </cfRule>
  </conditionalFormatting>
  <conditionalFormatting sqref="K29">
    <cfRule type="cellIs" priority="4" dxfId="109" operator="equal" stopIfTrue="1">
      <formula>0</formula>
    </cfRule>
  </conditionalFormatting>
  <conditionalFormatting sqref="K29">
    <cfRule type="cellIs" priority="3" dxfId="109" operator="equal" stopIfTrue="1">
      <formula>0</formula>
    </cfRule>
  </conditionalFormatting>
  <conditionalFormatting sqref="K38">
    <cfRule type="cellIs" priority="2" dxfId="109" operator="equal" stopIfTrue="1">
      <formula>0</formula>
    </cfRule>
  </conditionalFormatting>
  <conditionalFormatting sqref="K38">
    <cfRule type="cellIs" priority="1" dxfId="109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7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0039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485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490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435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20" t="s">
        <v>576</v>
      </c>
      <c r="C18" s="2" t="s">
        <v>93</v>
      </c>
      <c r="D18" s="2">
        <v>14</v>
      </c>
      <c r="E18" s="95">
        <v>0.003321759259259259</v>
      </c>
      <c r="F18" s="6">
        <v>21</v>
      </c>
      <c r="G18" s="59">
        <v>0</v>
      </c>
      <c r="H18" s="6"/>
      <c r="I18" s="7">
        <v>5</v>
      </c>
      <c r="J18" s="7">
        <v>25</v>
      </c>
      <c r="K18" s="6">
        <v>24</v>
      </c>
      <c r="L18" s="7">
        <v>32</v>
      </c>
      <c r="M18" s="6">
        <v>159</v>
      </c>
      <c r="N18" s="7">
        <v>14</v>
      </c>
      <c r="O18" s="6">
        <v>4</v>
      </c>
      <c r="P18" s="7">
        <v>18</v>
      </c>
      <c r="Q18" s="31">
        <f>(F18+H18+J18+L18+N18+P18)</f>
        <v>110</v>
      </c>
    </row>
    <row r="19" spans="1:17" ht="15">
      <c r="A19" s="68">
        <v>2</v>
      </c>
      <c r="B19" s="120" t="s">
        <v>577</v>
      </c>
      <c r="C19" s="2" t="s">
        <v>94</v>
      </c>
      <c r="D19" s="2">
        <v>14</v>
      </c>
      <c r="E19" s="95">
        <v>0.004502314814814815</v>
      </c>
      <c r="F19" s="6">
        <v>0</v>
      </c>
      <c r="G19" s="59"/>
      <c r="H19" s="6"/>
      <c r="I19" s="7">
        <v>0</v>
      </c>
      <c r="J19" s="7">
        <v>0</v>
      </c>
      <c r="K19" s="6">
        <v>21</v>
      </c>
      <c r="L19" s="7">
        <v>26</v>
      </c>
      <c r="M19" s="6">
        <v>127</v>
      </c>
      <c r="N19" s="7">
        <v>4</v>
      </c>
      <c r="O19" s="6">
        <v>5</v>
      </c>
      <c r="P19" s="7">
        <v>20</v>
      </c>
      <c r="Q19" s="31">
        <f aca="true" t="shared" si="0" ref="Q19:Q48">(F19+H19+J19+L19+N19+P19)</f>
        <v>50</v>
      </c>
    </row>
    <row r="20" spans="1:17" ht="15">
      <c r="A20" s="68">
        <v>3</v>
      </c>
      <c r="B20" s="120" t="s">
        <v>578</v>
      </c>
      <c r="C20" s="2" t="s">
        <v>94</v>
      </c>
      <c r="D20" s="2">
        <v>14</v>
      </c>
      <c r="E20" s="95">
        <v>0.004513888888888889</v>
      </c>
      <c r="F20" s="6">
        <v>0</v>
      </c>
      <c r="G20" s="59"/>
      <c r="H20" s="6"/>
      <c r="I20" s="7">
        <v>9</v>
      </c>
      <c r="J20" s="7">
        <v>12</v>
      </c>
      <c r="K20" s="6">
        <v>27</v>
      </c>
      <c r="L20" s="7">
        <v>48</v>
      </c>
      <c r="M20" s="6">
        <v>140</v>
      </c>
      <c r="N20" s="7">
        <v>15</v>
      </c>
      <c r="O20" s="6">
        <v>8</v>
      </c>
      <c r="P20" s="7">
        <v>17</v>
      </c>
      <c r="Q20" s="31">
        <f t="shared" si="0"/>
        <v>92</v>
      </c>
    </row>
    <row r="21" spans="1:17" ht="15">
      <c r="A21" s="68">
        <v>4</v>
      </c>
      <c r="B21" s="120" t="s">
        <v>579</v>
      </c>
      <c r="C21" s="2" t="s">
        <v>94</v>
      </c>
      <c r="D21" s="2">
        <v>14</v>
      </c>
      <c r="E21" s="95">
        <v>0.004513888888888889</v>
      </c>
      <c r="F21" s="6">
        <v>0</v>
      </c>
      <c r="G21" s="59"/>
      <c r="H21" s="6"/>
      <c r="I21" s="7">
        <v>3</v>
      </c>
      <c r="J21" s="7">
        <v>3</v>
      </c>
      <c r="K21" s="6">
        <v>24</v>
      </c>
      <c r="L21" s="7">
        <v>42</v>
      </c>
      <c r="M21" s="6">
        <v>132</v>
      </c>
      <c r="N21" s="7">
        <v>11</v>
      </c>
      <c r="O21" s="6">
        <v>17</v>
      </c>
      <c r="P21" s="7">
        <v>44</v>
      </c>
      <c r="Q21" s="31">
        <f t="shared" si="0"/>
        <v>100</v>
      </c>
    </row>
    <row r="22" spans="1:17" ht="15">
      <c r="A22" s="68">
        <v>5</v>
      </c>
      <c r="B22" s="120" t="s">
        <v>580</v>
      </c>
      <c r="C22" s="2" t="s">
        <v>93</v>
      </c>
      <c r="D22" s="2">
        <v>14</v>
      </c>
      <c r="E22" s="95">
        <v>0.0032291666666666666</v>
      </c>
      <c r="F22" s="6">
        <v>24</v>
      </c>
      <c r="G22" s="59"/>
      <c r="H22" s="6"/>
      <c r="I22" s="7">
        <v>3</v>
      </c>
      <c r="J22" s="7">
        <v>17</v>
      </c>
      <c r="K22" s="6">
        <v>34</v>
      </c>
      <c r="L22" s="7">
        <v>54</v>
      </c>
      <c r="M22" s="6">
        <v>183</v>
      </c>
      <c r="N22" s="7">
        <v>26</v>
      </c>
      <c r="O22" s="6">
        <v>12</v>
      </c>
      <c r="P22" s="7">
        <v>3</v>
      </c>
      <c r="Q22" s="31">
        <f t="shared" si="0"/>
        <v>124</v>
      </c>
    </row>
    <row r="23" spans="1:17" ht="15">
      <c r="A23" s="68">
        <v>6</v>
      </c>
      <c r="B23" s="120" t="s">
        <v>581</v>
      </c>
      <c r="C23" s="2" t="s">
        <v>93</v>
      </c>
      <c r="D23" s="2">
        <v>14</v>
      </c>
      <c r="E23" s="95">
        <v>0.002951388888888889</v>
      </c>
      <c r="F23" s="6">
        <v>26</v>
      </c>
      <c r="G23" s="59"/>
      <c r="H23" s="6"/>
      <c r="I23" s="7">
        <v>15</v>
      </c>
      <c r="J23" s="7">
        <v>56</v>
      </c>
      <c r="K23" s="6">
        <v>30</v>
      </c>
      <c r="L23" s="7">
        <v>38</v>
      </c>
      <c r="M23" s="6">
        <v>208</v>
      </c>
      <c r="N23" s="7">
        <v>33</v>
      </c>
      <c r="O23" s="6">
        <v>3</v>
      </c>
      <c r="P23" s="7">
        <v>16</v>
      </c>
      <c r="Q23" s="31">
        <f t="shared" si="0"/>
        <v>169</v>
      </c>
    </row>
    <row r="24" spans="1:17" ht="15">
      <c r="A24" s="68">
        <v>7</v>
      </c>
      <c r="B24" s="120" t="s">
        <v>582</v>
      </c>
      <c r="C24" s="2" t="s">
        <v>93</v>
      </c>
      <c r="D24" s="2">
        <v>14</v>
      </c>
      <c r="E24" s="95">
        <v>0.0038194444444444443</v>
      </c>
      <c r="F24" s="6">
        <v>14</v>
      </c>
      <c r="G24" s="59"/>
      <c r="H24" s="6"/>
      <c r="I24" s="7">
        <v>20</v>
      </c>
      <c r="J24" s="7">
        <v>34</v>
      </c>
      <c r="K24" s="6">
        <v>22</v>
      </c>
      <c r="L24" s="7">
        <v>32</v>
      </c>
      <c r="M24" s="6">
        <v>149</v>
      </c>
      <c r="N24" s="7">
        <v>12</v>
      </c>
      <c r="O24" s="6">
        <v>19</v>
      </c>
      <c r="P24" s="7">
        <v>32</v>
      </c>
      <c r="Q24" s="31">
        <f t="shared" si="0"/>
        <v>124</v>
      </c>
    </row>
    <row r="25" spans="1:17" ht="15">
      <c r="A25" s="68">
        <v>8</v>
      </c>
      <c r="B25" s="120" t="s">
        <v>583</v>
      </c>
      <c r="C25" s="2" t="s">
        <v>94</v>
      </c>
      <c r="D25" s="2">
        <v>14</v>
      </c>
      <c r="E25" s="95">
        <v>0.004513888888888889</v>
      </c>
      <c r="F25" s="6">
        <v>0</v>
      </c>
      <c r="G25" s="59"/>
      <c r="H25" s="6"/>
      <c r="I25" s="7">
        <v>10</v>
      </c>
      <c r="J25" s="7">
        <v>14</v>
      </c>
      <c r="K25" s="6">
        <v>29</v>
      </c>
      <c r="L25" s="7">
        <v>52</v>
      </c>
      <c r="M25" s="6">
        <v>140</v>
      </c>
      <c r="N25" s="7">
        <v>15</v>
      </c>
      <c r="O25" s="6">
        <v>0</v>
      </c>
      <c r="P25" s="7">
        <v>4</v>
      </c>
      <c r="Q25" s="31">
        <f t="shared" si="0"/>
        <v>85</v>
      </c>
    </row>
    <row r="26" spans="1:17" ht="15">
      <c r="A26" s="68">
        <v>9</v>
      </c>
      <c r="B26" s="120" t="s">
        <v>584</v>
      </c>
      <c r="C26" s="2" t="s">
        <v>93</v>
      </c>
      <c r="D26" s="2">
        <v>14</v>
      </c>
      <c r="E26" s="95">
        <v>0.004074074074074075</v>
      </c>
      <c r="F26" s="6">
        <v>12</v>
      </c>
      <c r="G26" s="59"/>
      <c r="H26" s="6"/>
      <c r="I26" s="7">
        <v>15</v>
      </c>
      <c r="J26" s="7">
        <v>19</v>
      </c>
      <c r="K26" s="6">
        <v>25</v>
      </c>
      <c r="L26" s="7">
        <v>39</v>
      </c>
      <c r="M26" s="6">
        <v>152</v>
      </c>
      <c r="N26" s="7">
        <v>21</v>
      </c>
      <c r="O26" s="6">
        <v>19</v>
      </c>
      <c r="P26" s="7">
        <v>50</v>
      </c>
      <c r="Q26" s="31">
        <f t="shared" si="0"/>
        <v>141</v>
      </c>
    </row>
    <row r="27" spans="1:17" ht="15">
      <c r="A27" s="68">
        <v>10</v>
      </c>
      <c r="B27" s="120" t="s">
        <v>585</v>
      </c>
      <c r="C27" s="2" t="s">
        <v>93</v>
      </c>
      <c r="D27" s="2">
        <v>14</v>
      </c>
      <c r="E27" s="95">
        <v>0.004513888888888889</v>
      </c>
      <c r="F27" s="6">
        <v>0</v>
      </c>
      <c r="G27" s="59"/>
      <c r="H27" s="6"/>
      <c r="I27" s="7">
        <v>10</v>
      </c>
      <c r="J27" s="7">
        <v>14</v>
      </c>
      <c r="K27" s="6">
        <v>29</v>
      </c>
      <c r="L27" s="7">
        <v>52</v>
      </c>
      <c r="M27" s="6">
        <v>140</v>
      </c>
      <c r="N27" s="7">
        <v>15</v>
      </c>
      <c r="O27" s="6">
        <v>0</v>
      </c>
      <c r="P27" s="7">
        <v>4</v>
      </c>
      <c r="Q27" s="31">
        <f t="shared" si="0"/>
        <v>85</v>
      </c>
    </row>
    <row r="28" spans="1:17" ht="15">
      <c r="A28" s="68">
        <v>11</v>
      </c>
      <c r="B28" s="120" t="s">
        <v>586</v>
      </c>
      <c r="C28" s="2" t="s">
        <v>93</v>
      </c>
      <c r="D28" s="2">
        <v>14</v>
      </c>
      <c r="E28" s="95">
        <v>0.003993055555555556</v>
      </c>
      <c r="F28" s="6">
        <v>1</v>
      </c>
      <c r="G28" s="59"/>
      <c r="H28" s="6"/>
      <c r="I28" s="7">
        <v>26</v>
      </c>
      <c r="J28" s="7">
        <v>41</v>
      </c>
      <c r="K28" s="6">
        <v>23</v>
      </c>
      <c r="L28" s="7">
        <v>35</v>
      </c>
      <c r="M28" s="6">
        <v>175</v>
      </c>
      <c r="N28" s="7">
        <v>22</v>
      </c>
      <c r="O28" s="6">
        <v>0</v>
      </c>
      <c r="P28" s="7">
        <v>0</v>
      </c>
      <c r="Q28" s="31">
        <f t="shared" si="0"/>
        <v>99</v>
      </c>
    </row>
    <row r="29" spans="1:17" ht="15">
      <c r="A29" s="68">
        <v>12</v>
      </c>
      <c r="B29" s="120" t="s">
        <v>587</v>
      </c>
      <c r="C29" s="2" t="s">
        <v>93</v>
      </c>
      <c r="D29" s="2">
        <v>14</v>
      </c>
      <c r="E29" s="95">
        <v>0.003981481481481482</v>
      </c>
      <c r="F29" s="6">
        <v>7</v>
      </c>
      <c r="G29" s="59"/>
      <c r="H29" s="6"/>
      <c r="I29" s="7">
        <v>1</v>
      </c>
      <c r="J29" s="7">
        <v>10</v>
      </c>
      <c r="K29" s="6">
        <v>30</v>
      </c>
      <c r="L29" s="7">
        <v>44</v>
      </c>
      <c r="M29" s="6">
        <v>176</v>
      </c>
      <c r="N29" s="7">
        <v>23</v>
      </c>
      <c r="O29" s="6">
        <v>10</v>
      </c>
      <c r="P29" s="7">
        <v>32</v>
      </c>
      <c r="Q29" s="31">
        <f t="shared" si="0"/>
        <v>116</v>
      </c>
    </row>
    <row r="30" spans="1:17" ht="15">
      <c r="A30" s="68">
        <v>13</v>
      </c>
      <c r="B30" s="120" t="s">
        <v>588</v>
      </c>
      <c r="C30" s="2" t="s">
        <v>93</v>
      </c>
      <c r="D30" s="2">
        <v>14</v>
      </c>
      <c r="E30" s="95">
        <v>0.004432870370370371</v>
      </c>
      <c r="F30" s="6">
        <v>5</v>
      </c>
      <c r="G30" s="59"/>
      <c r="H30" s="6"/>
      <c r="I30" s="7">
        <v>26</v>
      </c>
      <c r="J30" s="7">
        <v>41</v>
      </c>
      <c r="K30" s="6">
        <v>30</v>
      </c>
      <c r="L30" s="7">
        <v>52</v>
      </c>
      <c r="M30" s="6">
        <v>149</v>
      </c>
      <c r="N30" s="7">
        <v>19</v>
      </c>
      <c r="O30" s="6">
        <v>5</v>
      </c>
      <c r="P30" s="7">
        <v>4</v>
      </c>
      <c r="Q30" s="31">
        <f t="shared" si="0"/>
        <v>121</v>
      </c>
    </row>
    <row r="31" spans="1:17" ht="15">
      <c r="A31" s="69">
        <v>14</v>
      </c>
      <c r="B31" s="120" t="s">
        <v>589</v>
      </c>
      <c r="C31" s="2" t="s">
        <v>94</v>
      </c>
      <c r="D31" s="2">
        <v>14</v>
      </c>
      <c r="E31" s="95">
        <v>0.002962962962962963</v>
      </c>
      <c r="F31" s="6">
        <v>32</v>
      </c>
      <c r="G31" s="59"/>
      <c r="H31" s="6"/>
      <c r="I31" s="7">
        <v>26</v>
      </c>
      <c r="J31" s="7">
        <v>41</v>
      </c>
      <c r="K31" s="6">
        <v>27</v>
      </c>
      <c r="L31" s="7">
        <v>38</v>
      </c>
      <c r="M31" s="6">
        <v>175</v>
      </c>
      <c r="N31" s="7">
        <v>23</v>
      </c>
      <c r="O31" s="6">
        <v>10</v>
      </c>
      <c r="P31" s="7">
        <v>32</v>
      </c>
      <c r="Q31" s="31">
        <f t="shared" si="0"/>
        <v>166</v>
      </c>
    </row>
    <row r="32" spans="1:17" ht="15">
      <c r="A32" s="69">
        <v>15</v>
      </c>
      <c r="B32" s="120" t="s">
        <v>590</v>
      </c>
      <c r="C32" s="2" t="s">
        <v>93</v>
      </c>
      <c r="D32" s="2">
        <v>14</v>
      </c>
      <c r="E32" s="95">
        <v>0.003148148148148148</v>
      </c>
      <c r="F32" s="6">
        <v>36</v>
      </c>
      <c r="G32" s="59"/>
      <c r="H32" s="6"/>
      <c r="I32" s="7">
        <v>25</v>
      </c>
      <c r="J32" s="7">
        <v>44</v>
      </c>
      <c r="K32" s="6">
        <v>33</v>
      </c>
      <c r="L32" s="7">
        <v>58</v>
      </c>
      <c r="M32" s="6">
        <v>190</v>
      </c>
      <c r="N32" s="7">
        <v>40</v>
      </c>
      <c r="O32" s="6">
        <v>23</v>
      </c>
      <c r="P32" s="7">
        <v>58</v>
      </c>
      <c r="Q32" s="31">
        <f t="shared" si="0"/>
        <v>236</v>
      </c>
    </row>
    <row r="33" spans="1:17" ht="15">
      <c r="A33" s="69">
        <v>16</v>
      </c>
      <c r="B33" s="120" t="s">
        <v>591</v>
      </c>
      <c r="C33" s="2" t="s">
        <v>93</v>
      </c>
      <c r="D33" s="2">
        <v>15</v>
      </c>
      <c r="E33" s="95">
        <v>0.005555555555555556</v>
      </c>
      <c r="F33" s="6">
        <v>0</v>
      </c>
      <c r="G33" s="59"/>
      <c r="H33" s="6"/>
      <c r="I33" s="7">
        <v>0</v>
      </c>
      <c r="J33" s="7">
        <v>0</v>
      </c>
      <c r="K33" s="6">
        <v>30</v>
      </c>
      <c r="L33" s="7">
        <v>44</v>
      </c>
      <c r="M33" s="6">
        <v>140</v>
      </c>
      <c r="N33" s="7">
        <v>8</v>
      </c>
      <c r="O33" s="6">
        <v>-15</v>
      </c>
      <c r="P33" s="7">
        <v>0</v>
      </c>
      <c r="Q33" s="31">
        <f t="shared" si="0"/>
        <v>52</v>
      </c>
    </row>
    <row r="34" spans="1:17" ht="15">
      <c r="A34" s="69">
        <v>17</v>
      </c>
      <c r="B34" s="120" t="s">
        <v>592</v>
      </c>
      <c r="C34" s="2" t="s">
        <v>94</v>
      </c>
      <c r="D34" s="2">
        <v>14</v>
      </c>
      <c r="E34" s="95">
        <v>0.004293981481481481</v>
      </c>
      <c r="F34" s="6">
        <v>8</v>
      </c>
      <c r="G34" s="59"/>
      <c r="H34" s="6"/>
      <c r="I34" s="7">
        <v>0</v>
      </c>
      <c r="J34" s="7">
        <v>0</v>
      </c>
      <c r="K34" s="6">
        <v>35</v>
      </c>
      <c r="L34" s="7">
        <v>56</v>
      </c>
      <c r="M34" s="6">
        <v>141</v>
      </c>
      <c r="N34" s="7">
        <v>8</v>
      </c>
      <c r="O34" s="6">
        <v>5</v>
      </c>
      <c r="P34" s="7">
        <v>20</v>
      </c>
      <c r="Q34" s="31">
        <f t="shared" si="0"/>
        <v>92</v>
      </c>
    </row>
    <row r="35" spans="1:17" ht="15">
      <c r="A35" s="69">
        <v>18</v>
      </c>
      <c r="B35" s="120" t="s">
        <v>593</v>
      </c>
      <c r="C35" s="2" t="s">
        <v>94</v>
      </c>
      <c r="D35" s="2">
        <v>14</v>
      </c>
      <c r="E35" s="95">
        <v>0.004074074074074075</v>
      </c>
      <c r="F35" s="6">
        <v>12</v>
      </c>
      <c r="G35" s="59"/>
      <c r="H35" s="6"/>
      <c r="I35" s="7">
        <v>15</v>
      </c>
      <c r="J35" s="7">
        <v>19</v>
      </c>
      <c r="K35" s="6">
        <v>25</v>
      </c>
      <c r="L35" s="7">
        <v>39</v>
      </c>
      <c r="M35" s="6">
        <v>152</v>
      </c>
      <c r="N35" s="7">
        <v>21</v>
      </c>
      <c r="O35" s="6">
        <v>19</v>
      </c>
      <c r="P35" s="7">
        <v>50</v>
      </c>
      <c r="Q35" s="31">
        <f t="shared" si="0"/>
        <v>141</v>
      </c>
    </row>
    <row r="36" spans="1:17" ht="15">
      <c r="A36" s="69">
        <v>19</v>
      </c>
      <c r="B36" s="120" t="s">
        <v>594</v>
      </c>
      <c r="C36" s="2" t="s">
        <v>94</v>
      </c>
      <c r="D36" s="2">
        <v>14</v>
      </c>
      <c r="E36" s="95">
        <v>0.003321759259259259</v>
      </c>
      <c r="F36" s="6">
        <v>31</v>
      </c>
      <c r="G36" s="59"/>
      <c r="H36" s="6"/>
      <c r="I36" s="7">
        <v>20</v>
      </c>
      <c r="J36" s="7">
        <v>29</v>
      </c>
      <c r="K36" s="6">
        <v>32</v>
      </c>
      <c r="L36" s="7">
        <v>56</v>
      </c>
      <c r="M36" s="6">
        <v>152</v>
      </c>
      <c r="N36" s="7">
        <v>21</v>
      </c>
      <c r="O36" s="6">
        <v>-5</v>
      </c>
      <c r="P36" s="7">
        <v>0</v>
      </c>
      <c r="Q36" s="31">
        <f t="shared" si="0"/>
        <v>137</v>
      </c>
    </row>
    <row r="37" spans="1:17" ht="15">
      <c r="A37" s="69">
        <v>20</v>
      </c>
      <c r="B37" s="120" t="s">
        <v>595</v>
      </c>
      <c r="C37" s="2" t="s">
        <v>94</v>
      </c>
      <c r="D37" s="2">
        <v>14</v>
      </c>
      <c r="E37" s="95">
        <v>0.004513888888888889</v>
      </c>
      <c r="F37" s="6">
        <v>0</v>
      </c>
      <c r="G37" s="59"/>
      <c r="H37" s="6"/>
      <c r="I37" s="7">
        <v>20</v>
      </c>
      <c r="J37" s="7">
        <v>34</v>
      </c>
      <c r="K37" s="6">
        <v>17</v>
      </c>
      <c r="L37" s="7">
        <v>28</v>
      </c>
      <c r="M37" s="6">
        <v>135</v>
      </c>
      <c r="N37" s="7">
        <v>12</v>
      </c>
      <c r="O37" s="6">
        <v>5</v>
      </c>
      <c r="P37" s="7">
        <v>11</v>
      </c>
      <c r="Q37" s="31">
        <f>(F37+H37+J37+L37+N37+P37)</f>
        <v>85</v>
      </c>
    </row>
    <row r="38" spans="1:17" ht="15">
      <c r="A38" s="69">
        <v>21</v>
      </c>
      <c r="B38" s="120" t="s">
        <v>596</v>
      </c>
      <c r="C38" s="2" t="s">
        <v>93</v>
      </c>
      <c r="D38" s="2">
        <v>14</v>
      </c>
      <c r="E38" s="95">
        <v>0.004432870370370371</v>
      </c>
      <c r="F38" s="6">
        <v>5</v>
      </c>
      <c r="G38" s="59"/>
      <c r="H38" s="6"/>
      <c r="I38" s="7">
        <v>26</v>
      </c>
      <c r="J38" s="7">
        <v>41</v>
      </c>
      <c r="K38" s="6">
        <v>30</v>
      </c>
      <c r="L38" s="7">
        <v>52</v>
      </c>
      <c r="M38" s="6">
        <v>149</v>
      </c>
      <c r="N38" s="7">
        <v>19</v>
      </c>
      <c r="O38" s="6">
        <v>5</v>
      </c>
      <c r="P38" s="7">
        <v>4</v>
      </c>
      <c r="Q38" s="31">
        <f>(F38+H38+J38+L38+N38+P38)</f>
        <v>121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>(F39+H39+J39+L39+N39+P39)</f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>(F40+H40+J40+L40+N40+P40)</f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0.08466435185185185</v>
      </c>
      <c r="F48" s="17">
        <f aca="true" t="shared" si="1" ref="F48:P48">SUM(F18:F47)</f>
        <v>234</v>
      </c>
      <c r="G48" s="60">
        <f t="shared" si="1"/>
        <v>0</v>
      </c>
      <c r="H48" s="17">
        <f>SUM(H18:H47)</f>
        <v>0</v>
      </c>
      <c r="I48" s="18">
        <f t="shared" si="1"/>
        <v>275</v>
      </c>
      <c r="J48" s="18">
        <f t="shared" si="1"/>
        <v>494</v>
      </c>
      <c r="K48" s="17">
        <f t="shared" si="1"/>
        <v>577</v>
      </c>
      <c r="L48" s="18">
        <f t="shared" si="1"/>
        <v>917</v>
      </c>
      <c r="M48" s="17">
        <f t="shared" si="1"/>
        <v>3264</v>
      </c>
      <c r="N48" s="18">
        <f t="shared" si="1"/>
        <v>382</v>
      </c>
      <c r="O48" s="17">
        <f t="shared" si="1"/>
        <v>149</v>
      </c>
      <c r="P48" s="18">
        <f t="shared" si="1"/>
        <v>419</v>
      </c>
      <c r="Q48" s="31">
        <f t="shared" si="0"/>
        <v>2446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0.004031635802469136</v>
      </c>
      <c r="F49" s="19">
        <f>SUM(F18:F47)/$F13</f>
        <v>11.142857142857142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13.095238095238095</v>
      </c>
      <c r="J49" s="19">
        <f t="shared" si="2"/>
        <v>23.523809523809526</v>
      </c>
      <c r="K49" s="19">
        <f t="shared" si="2"/>
        <v>27.476190476190474</v>
      </c>
      <c r="L49" s="19">
        <f t="shared" si="2"/>
        <v>43.666666666666664</v>
      </c>
      <c r="M49" s="19">
        <f t="shared" si="2"/>
        <v>155.42857142857142</v>
      </c>
      <c r="N49" s="19">
        <f t="shared" si="2"/>
        <v>18.19047619047619</v>
      </c>
      <c r="O49" s="19">
        <f t="shared" si="2"/>
        <v>7.095238095238095</v>
      </c>
      <c r="P49" s="19">
        <f t="shared" si="2"/>
        <v>19.952380952380953</v>
      </c>
      <c r="Q49" s="19">
        <f>SUM(Q18:Q47)/$F13/6</f>
        <v>19.412698412698415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P8:R8"/>
    <mergeCell ref="Q16:Q17"/>
    <mergeCell ref="P10:R10"/>
    <mergeCell ref="A12:F12"/>
    <mergeCell ref="P12:R12"/>
    <mergeCell ref="J13:Q13"/>
    <mergeCell ref="A15:A17"/>
    <mergeCell ref="B15:B17"/>
    <mergeCell ref="C15:C17"/>
    <mergeCell ref="D15:D17"/>
    <mergeCell ref="E15:Q15"/>
    <mergeCell ref="A49:B49"/>
    <mergeCell ref="G16:H16"/>
    <mergeCell ref="I16:J16"/>
    <mergeCell ref="K16:L16"/>
    <mergeCell ref="M16:N16"/>
    <mergeCell ref="O16:P16"/>
    <mergeCell ref="E16:F16"/>
  </mergeCells>
  <conditionalFormatting sqref="K29">
    <cfRule type="cellIs" priority="5" dxfId="109" operator="equal" stopIfTrue="1">
      <formula>0</formula>
    </cfRule>
  </conditionalFormatting>
  <conditionalFormatting sqref="K20">
    <cfRule type="cellIs" priority="4" dxfId="109" operator="equal" stopIfTrue="1">
      <formula>0</formula>
    </cfRule>
  </conditionalFormatting>
  <conditionalFormatting sqref="K20">
    <cfRule type="cellIs" priority="3" dxfId="109" operator="equal" stopIfTrue="1">
      <formula>0</formula>
    </cfRule>
  </conditionalFormatting>
  <conditionalFormatting sqref="K23">
    <cfRule type="cellIs" priority="2" dxfId="109" operator="equal" stopIfTrue="1">
      <formula>0</formula>
    </cfRule>
  </conditionalFormatting>
  <conditionalFormatting sqref="K23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3">
      <selection activeCell="P39" sqref="P39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0039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0.9090909090909091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649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650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647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20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26" t="s">
        <v>665</v>
      </c>
      <c r="C18" s="127" t="s">
        <v>94</v>
      </c>
      <c r="D18" s="127">
        <v>15</v>
      </c>
      <c r="E18" s="95" t="s">
        <v>857</v>
      </c>
      <c r="F18" s="4"/>
      <c r="G18" s="59">
        <v>0</v>
      </c>
      <c r="H18" s="4"/>
      <c r="I18" s="5"/>
      <c r="J18" s="5"/>
      <c r="K18" s="4"/>
      <c r="L18" s="5"/>
      <c r="M18" s="4"/>
      <c r="N18" s="5"/>
      <c r="O18" s="4"/>
      <c r="P18" s="5"/>
      <c r="Q18" s="31">
        <f>(F18+H18+J18+L18+N18+P18)</f>
        <v>0</v>
      </c>
    </row>
    <row r="19" spans="1:17" ht="15">
      <c r="A19" s="68">
        <v>2</v>
      </c>
      <c r="B19" s="126" t="s">
        <v>666</v>
      </c>
      <c r="C19" s="127" t="s">
        <v>94</v>
      </c>
      <c r="D19" s="127">
        <v>15</v>
      </c>
      <c r="E19" s="95">
        <v>0.0032175925925925926</v>
      </c>
      <c r="F19" s="6">
        <v>29</v>
      </c>
      <c r="G19" s="59"/>
      <c r="H19" s="6"/>
      <c r="I19" s="7">
        <v>7</v>
      </c>
      <c r="J19" s="7">
        <v>6</v>
      </c>
      <c r="K19" s="6">
        <v>24</v>
      </c>
      <c r="L19" s="7">
        <v>27</v>
      </c>
      <c r="M19" s="6">
        <v>130</v>
      </c>
      <c r="N19" s="7">
        <v>6</v>
      </c>
      <c r="O19" s="6">
        <v>11</v>
      </c>
      <c r="P19" s="7">
        <v>26</v>
      </c>
      <c r="Q19" s="31">
        <f aca="true" t="shared" si="0" ref="Q19:Q48">(F19+H19+J19+L19+N19+P19)</f>
        <v>94</v>
      </c>
    </row>
    <row r="20" spans="1:17" ht="15">
      <c r="A20" s="68">
        <v>3</v>
      </c>
      <c r="B20" s="126" t="s">
        <v>667</v>
      </c>
      <c r="C20" s="127" t="s">
        <v>93</v>
      </c>
      <c r="D20" s="127">
        <v>15</v>
      </c>
      <c r="E20" s="95">
        <v>0.003587962962962963</v>
      </c>
      <c r="F20" s="6">
        <v>10</v>
      </c>
      <c r="G20" s="59"/>
      <c r="H20" s="6"/>
      <c r="I20" s="7">
        <v>0</v>
      </c>
      <c r="J20" s="7">
        <v>0</v>
      </c>
      <c r="K20" s="6">
        <v>24</v>
      </c>
      <c r="L20" s="7">
        <v>26</v>
      </c>
      <c r="M20" s="6">
        <v>118</v>
      </c>
      <c r="N20" s="7">
        <v>0</v>
      </c>
      <c r="O20" s="6">
        <v>-1</v>
      </c>
      <c r="P20" s="7">
        <v>8</v>
      </c>
      <c r="Q20" s="31">
        <f t="shared" si="0"/>
        <v>44</v>
      </c>
    </row>
    <row r="21" spans="1:17" ht="15">
      <c r="A21" s="68">
        <v>4</v>
      </c>
      <c r="B21" s="126" t="s">
        <v>668</v>
      </c>
      <c r="C21" s="127" t="s">
        <v>93</v>
      </c>
      <c r="D21" s="127">
        <v>14</v>
      </c>
      <c r="E21" s="95">
        <v>0.003900462962962963</v>
      </c>
      <c r="F21" s="6">
        <v>12</v>
      </c>
      <c r="G21" s="59"/>
      <c r="H21" s="6"/>
      <c r="I21" s="7">
        <v>12</v>
      </c>
      <c r="J21" s="7">
        <v>10</v>
      </c>
      <c r="K21" s="6">
        <v>25</v>
      </c>
      <c r="L21" s="7">
        <v>29</v>
      </c>
      <c r="M21" s="6">
        <v>130</v>
      </c>
      <c r="N21" s="7">
        <v>6</v>
      </c>
      <c r="O21" s="6">
        <v>0</v>
      </c>
      <c r="P21" s="7">
        <v>4</v>
      </c>
      <c r="Q21" s="31">
        <f t="shared" si="0"/>
        <v>61</v>
      </c>
    </row>
    <row r="22" spans="1:17" ht="15">
      <c r="A22" s="68">
        <v>5</v>
      </c>
      <c r="B22" s="126" t="s">
        <v>669</v>
      </c>
      <c r="C22" s="127" t="s">
        <v>93</v>
      </c>
      <c r="D22" s="127">
        <v>15</v>
      </c>
      <c r="E22" s="95">
        <v>0.002777777777777778</v>
      </c>
      <c r="F22" s="6">
        <v>50</v>
      </c>
      <c r="G22" s="59"/>
      <c r="H22" s="6"/>
      <c r="I22" s="7">
        <v>10</v>
      </c>
      <c r="J22" s="7">
        <v>8</v>
      </c>
      <c r="K22" s="6">
        <v>35</v>
      </c>
      <c r="L22" s="7">
        <v>56</v>
      </c>
      <c r="M22" s="4">
        <v>191</v>
      </c>
      <c r="N22" s="7">
        <v>33</v>
      </c>
      <c r="O22" s="6">
        <v>-7</v>
      </c>
      <c r="P22" s="7">
        <v>0</v>
      </c>
      <c r="Q22" s="31">
        <f t="shared" si="0"/>
        <v>147</v>
      </c>
    </row>
    <row r="23" spans="1:17" ht="15">
      <c r="A23" s="68">
        <v>6</v>
      </c>
      <c r="B23" s="126" t="s">
        <v>670</v>
      </c>
      <c r="C23" s="127" t="s">
        <v>93</v>
      </c>
      <c r="D23" s="127">
        <v>15</v>
      </c>
      <c r="E23" s="95">
        <v>0.0031134259259259257</v>
      </c>
      <c r="F23" s="6">
        <v>32</v>
      </c>
      <c r="G23" s="59"/>
      <c r="H23" s="6"/>
      <c r="I23" s="7">
        <v>6</v>
      </c>
      <c r="J23" s="7">
        <v>4</v>
      </c>
      <c r="K23" s="6">
        <v>20</v>
      </c>
      <c r="L23" s="7">
        <v>19</v>
      </c>
      <c r="M23" s="6">
        <v>160</v>
      </c>
      <c r="N23" s="7">
        <v>18</v>
      </c>
      <c r="O23" s="6">
        <v>11</v>
      </c>
      <c r="P23" s="7">
        <v>26</v>
      </c>
      <c r="Q23" s="31">
        <f t="shared" si="0"/>
        <v>99</v>
      </c>
    </row>
    <row r="24" spans="1:17" ht="15">
      <c r="A24" s="68">
        <v>7</v>
      </c>
      <c r="B24" s="126" t="s">
        <v>671</v>
      </c>
      <c r="C24" s="127" t="s">
        <v>94</v>
      </c>
      <c r="D24" s="127">
        <v>15</v>
      </c>
      <c r="E24" s="95">
        <v>0.0027662037037037034</v>
      </c>
      <c r="F24" s="6">
        <v>33</v>
      </c>
      <c r="G24" s="59"/>
      <c r="H24" s="6"/>
      <c r="I24" s="7">
        <v>2</v>
      </c>
      <c r="J24" s="7">
        <v>11</v>
      </c>
      <c r="K24" s="6">
        <v>35</v>
      </c>
      <c r="L24" s="7">
        <v>50</v>
      </c>
      <c r="M24" s="6">
        <v>185</v>
      </c>
      <c r="N24" s="7">
        <v>21</v>
      </c>
      <c r="O24" s="6">
        <v>7</v>
      </c>
      <c r="P24" s="7">
        <v>24</v>
      </c>
      <c r="Q24" s="31">
        <f t="shared" si="0"/>
        <v>139</v>
      </c>
    </row>
    <row r="25" spans="1:17" ht="15">
      <c r="A25" s="68">
        <v>8</v>
      </c>
      <c r="B25" s="126" t="s">
        <v>672</v>
      </c>
      <c r="C25" s="127" t="s">
        <v>94</v>
      </c>
      <c r="D25" s="127">
        <v>15</v>
      </c>
      <c r="E25" s="95">
        <v>0.0036226851851851854</v>
      </c>
      <c r="F25" s="6">
        <v>18</v>
      </c>
      <c r="G25" s="59"/>
      <c r="H25" s="6"/>
      <c r="I25" s="7">
        <v>4</v>
      </c>
      <c r="J25" s="7">
        <v>2</v>
      </c>
      <c r="K25" s="6">
        <v>33</v>
      </c>
      <c r="L25" s="7">
        <v>52</v>
      </c>
      <c r="M25" s="6">
        <v>156</v>
      </c>
      <c r="N25" s="7">
        <v>16</v>
      </c>
      <c r="O25" s="6">
        <v>11</v>
      </c>
      <c r="P25" s="7">
        <v>26</v>
      </c>
      <c r="Q25" s="31">
        <f t="shared" si="0"/>
        <v>114</v>
      </c>
    </row>
    <row r="26" spans="1:17" ht="15">
      <c r="A26" s="68">
        <v>9</v>
      </c>
      <c r="B26" s="126" t="s">
        <v>673</v>
      </c>
      <c r="C26" s="127" t="s">
        <v>94</v>
      </c>
      <c r="D26" s="127">
        <v>15</v>
      </c>
      <c r="E26" s="95">
        <v>0.0026967592592592594</v>
      </c>
      <c r="F26" s="6">
        <v>36</v>
      </c>
      <c r="G26" s="59"/>
      <c r="H26" s="6"/>
      <c r="I26" s="7">
        <v>7</v>
      </c>
      <c r="J26" s="7">
        <v>26</v>
      </c>
      <c r="K26" s="6">
        <v>35</v>
      </c>
      <c r="L26" s="7">
        <v>50</v>
      </c>
      <c r="M26" s="6">
        <v>215</v>
      </c>
      <c r="N26" s="7">
        <v>40</v>
      </c>
      <c r="O26" s="6">
        <v>-6</v>
      </c>
      <c r="P26" s="7">
        <v>0</v>
      </c>
      <c r="Q26" s="31">
        <f t="shared" si="0"/>
        <v>152</v>
      </c>
    </row>
    <row r="27" spans="1:17" ht="15">
      <c r="A27" s="68">
        <v>10</v>
      </c>
      <c r="B27" s="126" t="s">
        <v>674</v>
      </c>
      <c r="C27" s="127" t="s">
        <v>93</v>
      </c>
      <c r="D27" s="127">
        <v>16</v>
      </c>
      <c r="E27" s="95">
        <v>0.0026504629629629625</v>
      </c>
      <c r="F27" s="6">
        <v>38</v>
      </c>
      <c r="G27" s="59"/>
      <c r="H27" s="6"/>
      <c r="I27" s="7">
        <v>3</v>
      </c>
      <c r="J27" s="7">
        <v>14</v>
      </c>
      <c r="K27" s="6">
        <v>31</v>
      </c>
      <c r="L27" s="7">
        <v>40</v>
      </c>
      <c r="M27" s="6">
        <v>170</v>
      </c>
      <c r="N27" s="7">
        <v>14</v>
      </c>
      <c r="O27" s="6">
        <v>12</v>
      </c>
      <c r="P27" s="7">
        <v>35</v>
      </c>
      <c r="Q27" s="31">
        <f t="shared" si="0"/>
        <v>141</v>
      </c>
    </row>
    <row r="28" spans="1:17" ht="15">
      <c r="A28" s="68">
        <v>11</v>
      </c>
      <c r="B28" s="126" t="s">
        <v>675</v>
      </c>
      <c r="C28" s="127" t="s">
        <v>94</v>
      </c>
      <c r="D28" s="127">
        <v>15</v>
      </c>
      <c r="E28" s="95">
        <v>0.003009259259259259</v>
      </c>
      <c r="F28" s="6">
        <v>25</v>
      </c>
      <c r="G28" s="59"/>
      <c r="H28" s="6"/>
      <c r="I28" s="7">
        <v>10</v>
      </c>
      <c r="J28" s="7">
        <v>38</v>
      </c>
      <c r="K28" s="6">
        <v>31</v>
      </c>
      <c r="L28" s="7">
        <v>40</v>
      </c>
      <c r="M28" s="6">
        <v>180</v>
      </c>
      <c r="N28" s="7">
        <v>18</v>
      </c>
      <c r="O28" s="6">
        <v>5</v>
      </c>
      <c r="P28" s="7">
        <v>20</v>
      </c>
      <c r="Q28" s="31">
        <f t="shared" si="0"/>
        <v>141</v>
      </c>
    </row>
    <row r="29" spans="1:17" ht="15">
      <c r="A29" s="68">
        <v>12</v>
      </c>
      <c r="B29" s="126" t="s">
        <v>676</v>
      </c>
      <c r="C29" s="127" t="s">
        <v>94</v>
      </c>
      <c r="D29" s="127">
        <v>14</v>
      </c>
      <c r="E29" s="95">
        <v>0.002789351851851852</v>
      </c>
      <c r="F29" s="6">
        <v>49</v>
      </c>
      <c r="G29" s="59"/>
      <c r="H29" s="6"/>
      <c r="I29" s="7">
        <v>15</v>
      </c>
      <c r="J29" s="7">
        <v>13</v>
      </c>
      <c r="K29" s="6">
        <v>37</v>
      </c>
      <c r="L29" s="7">
        <v>60</v>
      </c>
      <c r="M29" s="6">
        <v>187</v>
      </c>
      <c r="N29" s="7">
        <v>32</v>
      </c>
      <c r="O29" s="6">
        <v>0</v>
      </c>
      <c r="P29" s="7">
        <v>4</v>
      </c>
      <c r="Q29" s="31">
        <f t="shared" si="0"/>
        <v>158</v>
      </c>
    </row>
    <row r="30" spans="1:17" ht="15">
      <c r="A30" s="68">
        <v>13</v>
      </c>
      <c r="B30" s="126" t="s">
        <v>677</v>
      </c>
      <c r="C30" s="127" t="s">
        <v>94</v>
      </c>
      <c r="D30" s="127">
        <v>15</v>
      </c>
      <c r="E30" s="95">
        <v>0.002627314814814815</v>
      </c>
      <c r="F30" s="6">
        <v>39</v>
      </c>
      <c r="G30" s="59"/>
      <c r="H30" s="6"/>
      <c r="I30" s="7">
        <v>10</v>
      </c>
      <c r="J30" s="7">
        <v>38</v>
      </c>
      <c r="K30" s="6">
        <v>39</v>
      </c>
      <c r="L30" s="7">
        <v>58</v>
      </c>
      <c r="M30" s="6">
        <v>225</v>
      </c>
      <c r="N30" s="7">
        <v>50</v>
      </c>
      <c r="O30" s="6">
        <v>11</v>
      </c>
      <c r="P30" s="7">
        <v>32</v>
      </c>
      <c r="Q30" s="31">
        <f t="shared" si="0"/>
        <v>217</v>
      </c>
    </row>
    <row r="31" spans="1:17" ht="15">
      <c r="A31" s="69">
        <v>14</v>
      </c>
      <c r="B31" s="126" t="s">
        <v>678</v>
      </c>
      <c r="C31" s="127" t="s">
        <v>94</v>
      </c>
      <c r="D31" s="127">
        <v>15</v>
      </c>
      <c r="E31" s="95">
        <v>0.00318287037037037</v>
      </c>
      <c r="F31" s="6">
        <v>30</v>
      </c>
      <c r="G31" s="59"/>
      <c r="H31" s="6"/>
      <c r="I31" s="7">
        <v>15</v>
      </c>
      <c r="J31" s="7">
        <v>13</v>
      </c>
      <c r="K31" s="6">
        <v>34</v>
      </c>
      <c r="L31" s="7">
        <v>54</v>
      </c>
      <c r="M31" s="6">
        <v>180</v>
      </c>
      <c r="N31" s="7">
        <v>28</v>
      </c>
      <c r="O31" s="6">
        <v>15</v>
      </c>
      <c r="P31" s="7">
        <v>34</v>
      </c>
      <c r="Q31" s="31">
        <f t="shared" si="0"/>
        <v>159</v>
      </c>
    </row>
    <row r="32" spans="1:17" ht="15">
      <c r="A32" s="69">
        <v>15</v>
      </c>
      <c r="B32" s="126" t="s">
        <v>679</v>
      </c>
      <c r="C32" s="127" t="s">
        <v>93</v>
      </c>
      <c r="D32" s="127">
        <v>16</v>
      </c>
      <c r="E32" s="95" t="s">
        <v>857</v>
      </c>
      <c r="F32" s="6"/>
      <c r="G32" s="59"/>
      <c r="H32" s="6"/>
      <c r="I32" s="7"/>
      <c r="J32" s="7"/>
      <c r="K32" s="6"/>
      <c r="L32" s="7"/>
      <c r="M32" s="6"/>
      <c r="N32" s="7"/>
      <c r="O32" s="6"/>
      <c r="P32" s="7"/>
      <c r="Q32" s="31">
        <f t="shared" si="0"/>
        <v>0</v>
      </c>
    </row>
    <row r="33" spans="1:17" ht="15">
      <c r="A33" s="69">
        <v>16</v>
      </c>
      <c r="B33" s="126" t="s">
        <v>680</v>
      </c>
      <c r="C33" s="127" t="s">
        <v>93</v>
      </c>
      <c r="D33" s="127">
        <v>15</v>
      </c>
      <c r="E33" s="95">
        <v>0.0038078703703703707</v>
      </c>
      <c r="F33" s="6">
        <v>14</v>
      </c>
      <c r="G33" s="59"/>
      <c r="H33" s="6"/>
      <c r="I33" s="7">
        <v>0</v>
      </c>
      <c r="J33" s="7">
        <v>0</v>
      </c>
      <c r="K33" s="6">
        <v>28</v>
      </c>
      <c r="L33" s="7">
        <v>38</v>
      </c>
      <c r="M33" s="6">
        <v>160</v>
      </c>
      <c r="N33" s="7">
        <v>18</v>
      </c>
      <c r="O33" s="6">
        <v>8</v>
      </c>
      <c r="P33" s="7">
        <v>20</v>
      </c>
      <c r="Q33" s="31">
        <f t="shared" si="0"/>
        <v>90</v>
      </c>
    </row>
    <row r="34" spans="1:17" ht="15">
      <c r="A34" s="69">
        <v>17</v>
      </c>
      <c r="B34" s="126" t="s">
        <v>681</v>
      </c>
      <c r="C34" s="127" t="s">
        <v>93</v>
      </c>
      <c r="D34" s="127">
        <v>15</v>
      </c>
      <c r="E34" s="95">
        <v>0.0037152777777777774</v>
      </c>
      <c r="F34" s="6">
        <v>16</v>
      </c>
      <c r="G34" s="59"/>
      <c r="H34" s="6"/>
      <c r="I34" s="7">
        <v>8</v>
      </c>
      <c r="J34" s="7">
        <v>6</v>
      </c>
      <c r="K34" s="6">
        <v>28</v>
      </c>
      <c r="L34" s="7">
        <v>38</v>
      </c>
      <c r="M34" s="6">
        <v>153</v>
      </c>
      <c r="N34" s="7">
        <v>14</v>
      </c>
      <c r="O34" s="6">
        <v>0</v>
      </c>
      <c r="P34" s="7">
        <v>4</v>
      </c>
      <c r="Q34" s="31">
        <f t="shared" si="0"/>
        <v>78</v>
      </c>
    </row>
    <row r="35" spans="1:17" ht="15">
      <c r="A35" s="69">
        <v>18</v>
      </c>
      <c r="B35" s="126" t="s">
        <v>682</v>
      </c>
      <c r="C35" s="127" t="s">
        <v>94</v>
      </c>
      <c r="D35" s="127">
        <v>15</v>
      </c>
      <c r="E35" s="95">
        <v>0.003356481481481481</v>
      </c>
      <c r="F35" s="6">
        <v>25</v>
      </c>
      <c r="G35" s="59"/>
      <c r="H35" s="6"/>
      <c r="I35" s="7">
        <v>26</v>
      </c>
      <c r="J35" s="7">
        <v>32</v>
      </c>
      <c r="K35" s="6">
        <v>32</v>
      </c>
      <c r="L35" s="7">
        <v>50</v>
      </c>
      <c r="M35" s="6">
        <v>170</v>
      </c>
      <c r="N35" s="7">
        <v>23</v>
      </c>
      <c r="O35" s="6">
        <v>16</v>
      </c>
      <c r="P35" s="7">
        <v>36</v>
      </c>
      <c r="Q35" s="31">
        <f t="shared" si="0"/>
        <v>166</v>
      </c>
    </row>
    <row r="36" spans="1:17" ht="15">
      <c r="A36" s="69">
        <v>19</v>
      </c>
      <c r="B36" s="126" t="s">
        <v>683</v>
      </c>
      <c r="C36" s="127" t="s">
        <v>93</v>
      </c>
      <c r="D36" s="127">
        <v>15</v>
      </c>
      <c r="E36" s="95">
        <v>0.0025925925925925925</v>
      </c>
      <c r="F36" s="6">
        <v>41</v>
      </c>
      <c r="G36" s="59"/>
      <c r="H36" s="6"/>
      <c r="I36" s="7">
        <v>6</v>
      </c>
      <c r="J36" s="7">
        <v>23</v>
      </c>
      <c r="K36" s="6">
        <v>33</v>
      </c>
      <c r="L36" s="7">
        <v>44</v>
      </c>
      <c r="M36" s="6">
        <v>220</v>
      </c>
      <c r="N36" s="7">
        <v>45</v>
      </c>
      <c r="O36" s="6">
        <v>5</v>
      </c>
      <c r="P36" s="7">
        <v>20</v>
      </c>
      <c r="Q36" s="31">
        <f t="shared" si="0"/>
        <v>173</v>
      </c>
    </row>
    <row r="37" spans="1:17" ht="15">
      <c r="A37" s="69">
        <v>20</v>
      </c>
      <c r="B37" s="126" t="s">
        <v>684</v>
      </c>
      <c r="C37" s="127" t="s">
        <v>93</v>
      </c>
      <c r="D37" s="127">
        <v>15</v>
      </c>
      <c r="E37" s="95">
        <v>0.0028124999999999995</v>
      </c>
      <c r="F37" s="6">
        <v>31</v>
      </c>
      <c r="G37" s="59"/>
      <c r="H37" s="6"/>
      <c r="I37" s="7">
        <v>7</v>
      </c>
      <c r="J37" s="7">
        <v>26</v>
      </c>
      <c r="K37" s="6">
        <v>39</v>
      </c>
      <c r="L37" s="7">
        <v>58</v>
      </c>
      <c r="M37" s="6">
        <v>203</v>
      </c>
      <c r="N37" s="7">
        <v>29</v>
      </c>
      <c r="O37" s="6">
        <v>8</v>
      </c>
      <c r="P37" s="7">
        <v>26</v>
      </c>
      <c r="Q37" s="31">
        <f t="shared" si="0"/>
        <v>170</v>
      </c>
    </row>
    <row r="38" spans="1:17" ht="15">
      <c r="A38" s="69">
        <v>21</v>
      </c>
      <c r="B38" s="126" t="s">
        <v>685</v>
      </c>
      <c r="C38" s="127" t="s">
        <v>94</v>
      </c>
      <c r="D38" s="127">
        <v>16</v>
      </c>
      <c r="E38" s="95">
        <v>0.002939814814814815</v>
      </c>
      <c r="F38" s="6">
        <v>27</v>
      </c>
      <c r="G38" s="59"/>
      <c r="H38" s="6"/>
      <c r="I38" s="7">
        <v>8</v>
      </c>
      <c r="J38" s="7">
        <v>30</v>
      </c>
      <c r="K38" s="6">
        <v>30</v>
      </c>
      <c r="L38" s="7">
        <v>38</v>
      </c>
      <c r="M38" s="6">
        <v>190</v>
      </c>
      <c r="N38" s="7">
        <v>23</v>
      </c>
      <c r="O38" s="6">
        <v>4</v>
      </c>
      <c r="P38" s="7">
        <v>18</v>
      </c>
      <c r="Q38" s="31">
        <f t="shared" si="0"/>
        <v>136</v>
      </c>
    </row>
    <row r="39" spans="1:17" ht="15">
      <c r="A39" s="69">
        <v>22</v>
      </c>
      <c r="B39" s="126" t="s">
        <v>686</v>
      </c>
      <c r="C39" s="127" t="s">
        <v>94</v>
      </c>
      <c r="D39" s="128">
        <v>15</v>
      </c>
      <c r="E39" s="95">
        <v>0.002627314814814815</v>
      </c>
      <c r="F39" s="6">
        <v>39</v>
      </c>
      <c r="G39" s="59"/>
      <c r="H39" s="6"/>
      <c r="I39" s="7">
        <v>10</v>
      </c>
      <c r="J39" s="7">
        <v>38</v>
      </c>
      <c r="K39" s="6">
        <v>39</v>
      </c>
      <c r="L39" s="7">
        <v>58</v>
      </c>
      <c r="M39" s="6">
        <v>225</v>
      </c>
      <c r="N39" s="7">
        <v>50</v>
      </c>
      <c r="O39" s="6">
        <v>11</v>
      </c>
      <c r="P39" s="7">
        <v>32</v>
      </c>
      <c r="Q39" s="31">
        <f t="shared" si="0"/>
        <v>217</v>
      </c>
    </row>
    <row r="40" spans="1:17" ht="15">
      <c r="A40" s="69">
        <v>23</v>
      </c>
      <c r="B40" s="99"/>
      <c r="C40" s="127"/>
      <c r="D40" s="12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0.06179398148148148</v>
      </c>
      <c r="F48" s="17">
        <f aca="true" t="shared" si="1" ref="F48:P48">SUM(F18:F47)</f>
        <v>594</v>
      </c>
      <c r="G48" s="60">
        <f t="shared" si="1"/>
        <v>0</v>
      </c>
      <c r="H48" s="17">
        <f>SUM(H18:H47)</f>
        <v>0</v>
      </c>
      <c r="I48" s="18">
        <f t="shared" si="1"/>
        <v>166</v>
      </c>
      <c r="J48" s="18">
        <f t="shared" si="1"/>
        <v>338</v>
      </c>
      <c r="K48" s="17">
        <f t="shared" si="1"/>
        <v>632</v>
      </c>
      <c r="L48" s="18">
        <f t="shared" si="1"/>
        <v>885</v>
      </c>
      <c r="M48" s="17">
        <f t="shared" si="1"/>
        <v>3548</v>
      </c>
      <c r="N48" s="18">
        <f t="shared" si="1"/>
        <v>484</v>
      </c>
      <c r="O48" s="17">
        <f t="shared" si="1"/>
        <v>121</v>
      </c>
      <c r="P48" s="18">
        <f t="shared" si="1"/>
        <v>395</v>
      </c>
      <c r="Q48" s="31">
        <f t="shared" si="0"/>
        <v>2696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0.0030896990740740737</v>
      </c>
      <c r="F49" s="19">
        <f>SUM(F18:F47)/$F13</f>
        <v>29.7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8.3</v>
      </c>
      <c r="J49" s="19">
        <f t="shared" si="2"/>
        <v>16.9</v>
      </c>
      <c r="K49" s="19">
        <f t="shared" si="2"/>
        <v>31.6</v>
      </c>
      <c r="L49" s="19">
        <f t="shared" si="2"/>
        <v>44.25</v>
      </c>
      <c r="M49" s="19">
        <f t="shared" si="2"/>
        <v>177.4</v>
      </c>
      <c r="N49" s="19">
        <f t="shared" si="2"/>
        <v>24.2</v>
      </c>
      <c r="O49" s="19">
        <f t="shared" si="2"/>
        <v>6.05</v>
      </c>
      <c r="P49" s="19">
        <f t="shared" si="2"/>
        <v>19.75</v>
      </c>
      <c r="Q49" s="19">
        <f>SUM(Q18:Q47)/$F13/6</f>
        <v>22.46666666666667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P12:R12"/>
    <mergeCell ref="P8:R8"/>
    <mergeCell ref="P10:R10"/>
    <mergeCell ref="A15:A17"/>
    <mergeCell ref="B15:B17"/>
    <mergeCell ref="C15:C17"/>
    <mergeCell ref="D15:D17"/>
    <mergeCell ref="D6:F6"/>
    <mergeCell ref="A12:F12"/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</mergeCells>
  <conditionalFormatting sqref="K29">
    <cfRule type="cellIs" priority="2" dxfId="109" operator="equal" stopIfTrue="1">
      <formula>0</formula>
    </cfRule>
  </conditionalFormatting>
  <conditionalFormatting sqref="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7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651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652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647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22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26" t="s">
        <v>687</v>
      </c>
      <c r="C18" s="127" t="s">
        <v>93</v>
      </c>
      <c r="D18" s="127">
        <v>15</v>
      </c>
      <c r="E18" s="95">
        <v>0.0038657407407407408</v>
      </c>
      <c r="F18" s="4">
        <v>4</v>
      </c>
      <c r="G18" s="59">
        <v>0</v>
      </c>
      <c r="H18" s="4"/>
      <c r="I18" s="5">
        <v>3</v>
      </c>
      <c r="J18" s="5">
        <v>13</v>
      </c>
      <c r="K18" s="76">
        <v>27</v>
      </c>
      <c r="L18" s="5">
        <v>32</v>
      </c>
      <c r="M18" s="4">
        <v>155</v>
      </c>
      <c r="N18" s="5">
        <v>9</v>
      </c>
      <c r="O18" s="4">
        <v>10</v>
      </c>
      <c r="P18" s="5">
        <v>30</v>
      </c>
      <c r="Q18" s="31">
        <f>(F18+H18+J18+L18+N18+P18)</f>
        <v>88</v>
      </c>
    </row>
    <row r="19" spans="1:17" ht="15">
      <c r="A19" s="68">
        <v>2</v>
      </c>
      <c r="B19" s="126" t="s">
        <v>688</v>
      </c>
      <c r="C19" s="127" t="s">
        <v>94</v>
      </c>
      <c r="D19" s="127">
        <v>15</v>
      </c>
      <c r="E19" s="95">
        <v>0.004155092592592593</v>
      </c>
      <c r="F19" s="6">
        <v>7</v>
      </c>
      <c r="G19" s="59"/>
      <c r="H19" s="6"/>
      <c r="I19" s="7">
        <v>16</v>
      </c>
      <c r="J19" s="7">
        <v>20</v>
      </c>
      <c r="K19" s="76">
        <v>26</v>
      </c>
      <c r="L19" s="7">
        <v>32</v>
      </c>
      <c r="M19" s="6">
        <v>153</v>
      </c>
      <c r="N19" s="7">
        <v>14</v>
      </c>
      <c r="O19" s="6">
        <v>7</v>
      </c>
      <c r="P19" s="7">
        <v>18</v>
      </c>
      <c r="Q19" s="31">
        <f aca="true" t="shared" si="0" ref="Q19:Q48">(F19+H19+J19+L19+N19+P19)</f>
        <v>91</v>
      </c>
    </row>
    <row r="20" spans="1:17" ht="15">
      <c r="A20" s="68">
        <v>3</v>
      </c>
      <c r="B20" s="126" t="s">
        <v>689</v>
      </c>
      <c r="C20" s="127" t="s">
        <v>93</v>
      </c>
      <c r="D20" s="127">
        <v>15</v>
      </c>
      <c r="E20" s="95">
        <v>0.004027777777777778</v>
      </c>
      <c r="F20" s="6">
        <v>9</v>
      </c>
      <c r="G20" s="59"/>
      <c r="H20" s="6"/>
      <c r="I20" s="7">
        <v>30</v>
      </c>
      <c r="J20" s="7">
        <v>50</v>
      </c>
      <c r="K20" s="76">
        <v>20</v>
      </c>
      <c r="L20" s="7">
        <v>19</v>
      </c>
      <c r="M20" s="6">
        <v>125</v>
      </c>
      <c r="N20" s="7">
        <v>4</v>
      </c>
      <c r="O20" s="6">
        <v>15</v>
      </c>
      <c r="P20" s="7">
        <v>34</v>
      </c>
      <c r="Q20" s="31">
        <f t="shared" si="0"/>
        <v>116</v>
      </c>
    </row>
    <row r="21" spans="1:17" ht="15">
      <c r="A21" s="68">
        <v>4</v>
      </c>
      <c r="B21" s="126" t="s">
        <v>690</v>
      </c>
      <c r="C21" s="127" t="s">
        <v>94</v>
      </c>
      <c r="D21" s="127">
        <v>15</v>
      </c>
      <c r="E21" s="95">
        <v>0.004027777777777778</v>
      </c>
      <c r="F21" s="6">
        <v>9</v>
      </c>
      <c r="G21" s="59"/>
      <c r="H21" s="6"/>
      <c r="I21" s="7">
        <v>30</v>
      </c>
      <c r="J21" s="7">
        <v>50</v>
      </c>
      <c r="K21" s="76">
        <v>20</v>
      </c>
      <c r="L21" s="7">
        <v>19</v>
      </c>
      <c r="M21" s="6">
        <v>125</v>
      </c>
      <c r="N21" s="7">
        <v>4</v>
      </c>
      <c r="O21" s="6">
        <v>15</v>
      </c>
      <c r="P21" s="7">
        <v>34</v>
      </c>
      <c r="Q21" s="31">
        <f t="shared" si="0"/>
        <v>116</v>
      </c>
    </row>
    <row r="22" spans="1:17" ht="15">
      <c r="A22" s="68">
        <v>5</v>
      </c>
      <c r="B22" s="126" t="s">
        <v>691</v>
      </c>
      <c r="C22" s="127" t="s">
        <v>94</v>
      </c>
      <c r="D22" s="127">
        <v>15</v>
      </c>
      <c r="E22" s="95">
        <v>0.003321759259259259</v>
      </c>
      <c r="F22" s="6">
        <v>16</v>
      </c>
      <c r="G22" s="59"/>
      <c r="H22" s="6"/>
      <c r="I22" s="7">
        <v>8</v>
      </c>
      <c r="J22" s="7">
        <v>30</v>
      </c>
      <c r="K22" s="76">
        <v>34</v>
      </c>
      <c r="L22" s="7">
        <v>47</v>
      </c>
      <c r="M22" s="6">
        <v>182</v>
      </c>
      <c r="N22" s="7">
        <v>19</v>
      </c>
      <c r="O22" s="6">
        <v>7</v>
      </c>
      <c r="P22" s="7">
        <v>24</v>
      </c>
      <c r="Q22" s="31">
        <f t="shared" si="0"/>
        <v>136</v>
      </c>
    </row>
    <row r="23" spans="1:17" ht="15">
      <c r="A23" s="68">
        <v>6</v>
      </c>
      <c r="B23" s="126" t="s">
        <v>692</v>
      </c>
      <c r="C23" s="127" t="s">
        <v>93</v>
      </c>
      <c r="D23" s="127">
        <v>15</v>
      </c>
      <c r="E23" s="95">
        <v>0.003761574074074074</v>
      </c>
      <c r="F23" s="6">
        <v>15</v>
      </c>
      <c r="G23" s="59"/>
      <c r="H23" s="6"/>
      <c r="I23" s="7">
        <v>18</v>
      </c>
      <c r="J23" s="7">
        <v>24</v>
      </c>
      <c r="K23" s="76">
        <v>31</v>
      </c>
      <c r="L23" s="7">
        <v>47</v>
      </c>
      <c r="M23" s="6">
        <v>140</v>
      </c>
      <c r="N23" s="7">
        <v>9</v>
      </c>
      <c r="O23" s="6">
        <v>13</v>
      </c>
      <c r="P23" s="7">
        <v>30</v>
      </c>
      <c r="Q23" s="31">
        <f t="shared" si="0"/>
        <v>125</v>
      </c>
    </row>
    <row r="24" spans="1:17" ht="15">
      <c r="A24" s="68">
        <v>7</v>
      </c>
      <c r="B24" s="126" t="s">
        <v>693</v>
      </c>
      <c r="C24" s="127" t="s">
        <v>93</v>
      </c>
      <c r="D24" s="127">
        <v>15</v>
      </c>
      <c r="E24" s="95">
        <v>0.00400462962962963</v>
      </c>
      <c r="F24" s="6">
        <v>7</v>
      </c>
      <c r="G24" s="59"/>
      <c r="H24" s="6"/>
      <c r="I24" s="7">
        <v>12</v>
      </c>
      <c r="J24" s="7">
        <v>10</v>
      </c>
      <c r="K24" s="76">
        <v>26</v>
      </c>
      <c r="L24" s="7">
        <v>32</v>
      </c>
      <c r="M24" s="6">
        <v>120</v>
      </c>
      <c r="N24" s="7">
        <v>2</v>
      </c>
      <c r="O24" s="6">
        <v>10</v>
      </c>
      <c r="P24" s="7">
        <v>24</v>
      </c>
      <c r="Q24" s="31">
        <f t="shared" si="0"/>
        <v>75</v>
      </c>
    </row>
    <row r="25" spans="1:17" ht="15">
      <c r="A25" s="68">
        <v>8</v>
      </c>
      <c r="B25" s="126" t="s">
        <v>694</v>
      </c>
      <c r="C25" s="127" t="s">
        <v>93</v>
      </c>
      <c r="D25" s="127">
        <v>15</v>
      </c>
      <c r="E25" s="95">
        <v>0.0034490740740740745</v>
      </c>
      <c r="F25" s="6">
        <v>13</v>
      </c>
      <c r="G25" s="59"/>
      <c r="H25" s="6"/>
      <c r="I25" s="7">
        <v>9</v>
      </c>
      <c r="J25" s="7">
        <v>34</v>
      </c>
      <c r="K25" s="76">
        <v>31</v>
      </c>
      <c r="L25" s="7">
        <v>40</v>
      </c>
      <c r="M25" s="6">
        <v>194</v>
      </c>
      <c r="N25" s="7">
        <v>25</v>
      </c>
      <c r="O25" s="6">
        <v>0</v>
      </c>
      <c r="P25" s="7">
        <v>10</v>
      </c>
      <c r="Q25" s="31">
        <f t="shared" si="0"/>
        <v>122</v>
      </c>
    </row>
    <row r="26" spans="1:17" ht="15">
      <c r="A26" s="68">
        <v>9</v>
      </c>
      <c r="B26" s="126" t="s">
        <v>695</v>
      </c>
      <c r="C26" s="127" t="s">
        <v>93</v>
      </c>
      <c r="D26" s="127">
        <v>15</v>
      </c>
      <c r="E26" s="95">
        <v>0.003923611111111111</v>
      </c>
      <c r="F26" s="6">
        <v>4</v>
      </c>
      <c r="G26" s="59"/>
      <c r="H26" s="6"/>
      <c r="I26" s="7">
        <v>0</v>
      </c>
      <c r="J26" s="7">
        <v>0</v>
      </c>
      <c r="K26" s="76">
        <v>18</v>
      </c>
      <c r="L26" s="7">
        <v>15</v>
      </c>
      <c r="M26" s="6">
        <v>172</v>
      </c>
      <c r="N26" s="7">
        <v>14</v>
      </c>
      <c r="O26" s="6">
        <v>5</v>
      </c>
      <c r="P26" s="7">
        <v>20</v>
      </c>
      <c r="Q26" s="31">
        <f t="shared" si="0"/>
        <v>53</v>
      </c>
    </row>
    <row r="27" spans="1:17" ht="15">
      <c r="A27" s="68">
        <v>10</v>
      </c>
      <c r="B27" s="126" t="s">
        <v>696</v>
      </c>
      <c r="C27" s="127" t="s">
        <v>93</v>
      </c>
      <c r="D27" s="127">
        <v>15</v>
      </c>
      <c r="E27" s="95">
        <v>0.003275462962962963</v>
      </c>
      <c r="F27" s="6">
        <v>17</v>
      </c>
      <c r="G27" s="59"/>
      <c r="H27" s="6"/>
      <c r="I27" s="7">
        <v>10</v>
      </c>
      <c r="J27" s="7">
        <v>38</v>
      </c>
      <c r="K27" s="76">
        <v>34</v>
      </c>
      <c r="L27" s="7">
        <v>47</v>
      </c>
      <c r="M27" s="6">
        <v>217</v>
      </c>
      <c r="N27" s="7">
        <v>42</v>
      </c>
      <c r="O27" s="6">
        <v>7</v>
      </c>
      <c r="P27" s="7">
        <v>24</v>
      </c>
      <c r="Q27" s="31">
        <f t="shared" si="0"/>
        <v>168</v>
      </c>
    </row>
    <row r="28" spans="1:17" ht="15">
      <c r="A28" s="68">
        <v>11</v>
      </c>
      <c r="B28" s="126" t="s">
        <v>697</v>
      </c>
      <c r="C28" s="127" t="s">
        <v>94</v>
      </c>
      <c r="D28" s="127">
        <v>15</v>
      </c>
      <c r="E28" s="95">
        <v>0.0036574074074074074</v>
      </c>
      <c r="F28" s="6">
        <v>8</v>
      </c>
      <c r="G28" s="59"/>
      <c r="H28" s="6"/>
      <c r="I28" s="7">
        <v>7</v>
      </c>
      <c r="J28" s="7">
        <v>26</v>
      </c>
      <c r="K28" s="76">
        <v>29</v>
      </c>
      <c r="L28" s="7">
        <v>36</v>
      </c>
      <c r="M28" s="6">
        <v>185</v>
      </c>
      <c r="N28" s="7">
        <v>20</v>
      </c>
      <c r="O28" s="6">
        <v>0</v>
      </c>
      <c r="P28" s="7">
        <v>10</v>
      </c>
      <c r="Q28" s="31">
        <f t="shared" si="0"/>
        <v>100</v>
      </c>
    </row>
    <row r="29" spans="1:17" ht="15">
      <c r="A29" s="68">
        <v>12</v>
      </c>
      <c r="B29" s="126" t="s">
        <v>698</v>
      </c>
      <c r="C29" s="127" t="s">
        <v>94</v>
      </c>
      <c r="D29" s="127">
        <v>16</v>
      </c>
      <c r="E29" s="95">
        <v>0.004212962962962963</v>
      </c>
      <c r="F29" s="6">
        <v>6</v>
      </c>
      <c r="G29" s="59"/>
      <c r="H29" s="6"/>
      <c r="I29" s="7">
        <v>16</v>
      </c>
      <c r="J29" s="7">
        <v>20</v>
      </c>
      <c r="K29" s="76">
        <v>26</v>
      </c>
      <c r="L29" s="7">
        <v>32</v>
      </c>
      <c r="M29" s="6">
        <v>145</v>
      </c>
      <c r="N29" s="7">
        <v>10</v>
      </c>
      <c r="O29" s="6">
        <v>17</v>
      </c>
      <c r="P29" s="7">
        <v>38</v>
      </c>
      <c r="Q29" s="31">
        <f t="shared" si="0"/>
        <v>106</v>
      </c>
    </row>
    <row r="30" spans="1:17" ht="15">
      <c r="A30" s="68">
        <v>13</v>
      </c>
      <c r="B30" s="126" t="s">
        <v>699</v>
      </c>
      <c r="C30" s="127" t="s">
        <v>94</v>
      </c>
      <c r="D30" s="127">
        <v>15</v>
      </c>
      <c r="E30" s="95">
        <v>0.004027777777777778</v>
      </c>
      <c r="F30" s="6">
        <v>9</v>
      </c>
      <c r="G30" s="59"/>
      <c r="H30" s="6"/>
      <c r="I30" s="7">
        <v>30</v>
      </c>
      <c r="J30" s="7">
        <v>50</v>
      </c>
      <c r="K30" s="76">
        <v>20</v>
      </c>
      <c r="L30" s="7">
        <v>19</v>
      </c>
      <c r="M30" s="6">
        <v>125</v>
      </c>
      <c r="N30" s="7">
        <v>4</v>
      </c>
      <c r="O30" s="6">
        <v>15</v>
      </c>
      <c r="P30" s="7">
        <v>34</v>
      </c>
      <c r="Q30" s="31">
        <f t="shared" si="0"/>
        <v>116</v>
      </c>
    </row>
    <row r="31" spans="1:17" ht="15">
      <c r="A31" s="69">
        <v>14</v>
      </c>
      <c r="B31" s="126" t="s">
        <v>700</v>
      </c>
      <c r="C31" s="127" t="s">
        <v>93</v>
      </c>
      <c r="D31" s="127">
        <v>15</v>
      </c>
      <c r="E31" s="95">
        <v>0.004201388888888889</v>
      </c>
      <c r="F31" s="6">
        <v>6</v>
      </c>
      <c r="G31" s="59"/>
      <c r="H31" s="6"/>
      <c r="I31" s="7">
        <v>17</v>
      </c>
      <c r="J31" s="7">
        <v>22</v>
      </c>
      <c r="K31" s="76">
        <v>29</v>
      </c>
      <c r="L31" s="7">
        <v>41</v>
      </c>
      <c r="M31" s="6">
        <v>140</v>
      </c>
      <c r="N31" s="7">
        <v>9</v>
      </c>
      <c r="O31" s="6">
        <v>15</v>
      </c>
      <c r="P31" s="7">
        <v>34</v>
      </c>
      <c r="Q31" s="31">
        <f t="shared" si="0"/>
        <v>112</v>
      </c>
    </row>
    <row r="32" spans="1:17" ht="15">
      <c r="A32" s="69">
        <v>15</v>
      </c>
      <c r="B32" s="126" t="s">
        <v>701</v>
      </c>
      <c r="C32" s="127" t="s">
        <v>94</v>
      </c>
      <c r="D32" s="127">
        <v>15</v>
      </c>
      <c r="E32" s="95">
        <v>0.004120370370370371</v>
      </c>
      <c r="F32" s="6">
        <v>7</v>
      </c>
      <c r="G32" s="59"/>
      <c r="H32" s="6"/>
      <c r="I32" s="7">
        <v>20</v>
      </c>
      <c r="J32" s="7">
        <v>28</v>
      </c>
      <c r="K32" s="76">
        <v>28</v>
      </c>
      <c r="L32" s="7">
        <v>38</v>
      </c>
      <c r="M32" s="6">
        <v>135</v>
      </c>
      <c r="N32" s="7">
        <v>7</v>
      </c>
      <c r="O32" s="6">
        <v>17</v>
      </c>
      <c r="P32" s="7">
        <v>38</v>
      </c>
      <c r="Q32" s="31">
        <f t="shared" si="0"/>
        <v>118</v>
      </c>
    </row>
    <row r="33" spans="1:17" ht="15">
      <c r="A33" s="69">
        <v>16</v>
      </c>
      <c r="B33" s="126" t="s">
        <v>702</v>
      </c>
      <c r="C33" s="127" t="s">
        <v>93</v>
      </c>
      <c r="D33" s="127">
        <v>15</v>
      </c>
      <c r="E33" s="95">
        <v>0.0038078703703703707</v>
      </c>
      <c r="F33" s="6">
        <v>14</v>
      </c>
      <c r="G33" s="59"/>
      <c r="H33" s="6"/>
      <c r="I33" s="7">
        <v>8</v>
      </c>
      <c r="J33" s="7">
        <v>6</v>
      </c>
      <c r="K33" s="6">
        <v>31</v>
      </c>
      <c r="L33" s="7">
        <v>47</v>
      </c>
      <c r="M33" s="6">
        <v>158</v>
      </c>
      <c r="N33" s="7">
        <v>17</v>
      </c>
      <c r="O33" s="6">
        <v>11</v>
      </c>
      <c r="P33" s="7">
        <v>26</v>
      </c>
      <c r="Q33" s="31">
        <f t="shared" si="0"/>
        <v>110</v>
      </c>
    </row>
    <row r="34" spans="1:17" ht="15">
      <c r="A34" s="69">
        <v>17</v>
      </c>
      <c r="B34" s="126" t="s">
        <v>703</v>
      </c>
      <c r="C34" s="127" t="s">
        <v>94</v>
      </c>
      <c r="D34" s="127">
        <v>16</v>
      </c>
      <c r="E34" s="95">
        <v>0.0037847222222222223</v>
      </c>
      <c r="F34" s="6">
        <v>14</v>
      </c>
      <c r="G34" s="59"/>
      <c r="H34" s="6"/>
      <c r="I34" s="7">
        <v>23</v>
      </c>
      <c r="J34" s="7">
        <v>34</v>
      </c>
      <c r="K34" s="76">
        <v>26</v>
      </c>
      <c r="L34" s="7">
        <v>32</v>
      </c>
      <c r="M34" s="6">
        <v>155</v>
      </c>
      <c r="N34" s="7">
        <v>15</v>
      </c>
      <c r="O34" s="6">
        <v>5</v>
      </c>
      <c r="P34" s="7">
        <v>14</v>
      </c>
      <c r="Q34" s="31">
        <f t="shared" si="0"/>
        <v>109</v>
      </c>
    </row>
    <row r="35" spans="1:17" ht="15">
      <c r="A35" s="69">
        <v>18</v>
      </c>
      <c r="B35" s="126" t="s">
        <v>704</v>
      </c>
      <c r="C35" s="127" t="s">
        <v>94</v>
      </c>
      <c r="D35" s="127">
        <v>15</v>
      </c>
      <c r="E35" s="95">
        <v>0.0037731481481481483</v>
      </c>
      <c r="F35" s="6">
        <v>6</v>
      </c>
      <c r="G35" s="59"/>
      <c r="H35" s="6"/>
      <c r="I35" s="7">
        <v>9</v>
      </c>
      <c r="J35" s="7">
        <v>34</v>
      </c>
      <c r="K35" s="76">
        <v>34</v>
      </c>
      <c r="L35" s="7">
        <v>47</v>
      </c>
      <c r="M35" s="6">
        <v>202</v>
      </c>
      <c r="N35" s="7">
        <v>29</v>
      </c>
      <c r="O35" s="6">
        <v>-4</v>
      </c>
      <c r="P35" s="7">
        <v>2</v>
      </c>
      <c r="Q35" s="31">
        <f t="shared" si="0"/>
        <v>118</v>
      </c>
    </row>
    <row r="36" spans="1:17" ht="15">
      <c r="A36" s="69">
        <v>19</v>
      </c>
      <c r="B36" s="126" t="s">
        <v>705</v>
      </c>
      <c r="C36" s="127" t="s">
        <v>94</v>
      </c>
      <c r="D36" s="127">
        <v>15</v>
      </c>
      <c r="E36" s="95">
        <v>0.0035532407407407405</v>
      </c>
      <c r="F36" s="6">
        <v>10</v>
      </c>
      <c r="G36" s="59"/>
      <c r="H36" s="6"/>
      <c r="I36" s="7">
        <v>1</v>
      </c>
      <c r="J36" s="7">
        <v>8</v>
      </c>
      <c r="K36" s="76">
        <v>32</v>
      </c>
      <c r="L36" s="7">
        <v>42</v>
      </c>
      <c r="M36" s="6">
        <v>176</v>
      </c>
      <c r="N36" s="7">
        <v>16</v>
      </c>
      <c r="O36" s="6">
        <v>5</v>
      </c>
      <c r="P36" s="7">
        <v>20</v>
      </c>
      <c r="Q36" s="31">
        <f t="shared" si="0"/>
        <v>96</v>
      </c>
    </row>
    <row r="37" spans="1:17" ht="15">
      <c r="A37" s="69">
        <v>20</v>
      </c>
      <c r="B37" s="126" t="s">
        <v>706</v>
      </c>
      <c r="C37" s="127" t="s">
        <v>94</v>
      </c>
      <c r="D37" s="127">
        <v>15</v>
      </c>
      <c r="E37" s="95">
        <v>0.003981481481481482</v>
      </c>
      <c r="F37" s="6">
        <v>10</v>
      </c>
      <c r="G37" s="59"/>
      <c r="H37" s="6"/>
      <c r="I37" s="7">
        <v>22</v>
      </c>
      <c r="J37" s="7">
        <v>32</v>
      </c>
      <c r="K37" s="76">
        <v>31</v>
      </c>
      <c r="L37" s="7">
        <v>47</v>
      </c>
      <c r="M37" s="6">
        <v>176</v>
      </c>
      <c r="N37" s="7">
        <v>26</v>
      </c>
      <c r="O37" s="6">
        <v>27</v>
      </c>
      <c r="P37" s="7">
        <v>62</v>
      </c>
      <c r="Q37" s="31">
        <f t="shared" si="0"/>
        <v>177</v>
      </c>
    </row>
    <row r="38" spans="1:17" ht="15">
      <c r="A38" s="69">
        <v>21</v>
      </c>
      <c r="B38" s="130" t="s">
        <v>707</v>
      </c>
      <c r="C38" s="127" t="s">
        <v>93</v>
      </c>
      <c r="D38" s="127">
        <v>15</v>
      </c>
      <c r="E38" s="95">
        <v>0.00417824074074074</v>
      </c>
      <c r="F38" s="6">
        <v>6</v>
      </c>
      <c r="G38" s="59"/>
      <c r="H38" s="6"/>
      <c r="I38" s="7">
        <v>18</v>
      </c>
      <c r="J38" s="7">
        <v>24</v>
      </c>
      <c r="K38" s="76">
        <v>28</v>
      </c>
      <c r="L38" s="7">
        <v>38</v>
      </c>
      <c r="M38" s="6">
        <v>148</v>
      </c>
      <c r="N38" s="7">
        <v>12</v>
      </c>
      <c r="O38" s="6">
        <v>10</v>
      </c>
      <c r="P38" s="7">
        <v>24</v>
      </c>
      <c r="Q38" s="31">
        <f t="shared" si="0"/>
        <v>104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73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0.08111111111111113</v>
      </c>
      <c r="F48" s="17">
        <f aca="true" t="shared" si="1" ref="F48:P48">SUM(F18:F47)</f>
        <v>197</v>
      </c>
      <c r="G48" s="60">
        <f t="shared" si="1"/>
        <v>0</v>
      </c>
      <c r="H48" s="17">
        <f>SUM(H18:H47)</f>
        <v>0</v>
      </c>
      <c r="I48" s="18">
        <f t="shared" si="1"/>
        <v>307</v>
      </c>
      <c r="J48" s="18">
        <f t="shared" si="1"/>
        <v>553</v>
      </c>
      <c r="K48" s="17">
        <f t="shared" si="1"/>
        <v>581</v>
      </c>
      <c r="L48" s="18">
        <f t="shared" si="1"/>
        <v>749</v>
      </c>
      <c r="M48" s="17">
        <f t="shared" si="1"/>
        <v>3328</v>
      </c>
      <c r="N48" s="18">
        <f t="shared" si="1"/>
        <v>307</v>
      </c>
      <c r="O48" s="17">
        <f t="shared" si="1"/>
        <v>207</v>
      </c>
      <c r="P48" s="18">
        <f t="shared" si="1"/>
        <v>550</v>
      </c>
      <c r="Q48" s="31">
        <f t="shared" si="0"/>
        <v>2356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0.003686868686868688</v>
      </c>
      <c r="F49" s="19">
        <f>SUM(F18:F47)/$F13</f>
        <v>8.954545454545455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13.954545454545455</v>
      </c>
      <c r="J49" s="19">
        <f t="shared" si="2"/>
        <v>25.136363636363637</v>
      </c>
      <c r="K49" s="19">
        <f t="shared" si="2"/>
        <v>26.40909090909091</v>
      </c>
      <c r="L49" s="19">
        <f t="shared" si="2"/>
        <v>34.04545454545455</v>
      </c>
      <c r="M49" s="19">
        <f t="shared" si="2"/>
        <v>151.27272727272728</v>
      </c>
      <c r="N49" s="19">
        <f t="shared" si="2"/>
        <v>13.954545454545455</v>
      </c>
      <c r="O49" s="19">
        <f t="shared" si="2"/>
        <v>9.409090909090908</v>
      </c>
      <c r="P49" s="19">
        <f t="shared" si="2"/>
        <v>25</v>
      </c>
      <c r="Q49" s="19">
        <f>SUM(Q18:Q47)/$F13/6</f>
        <v>17.848484848484848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7" dxfId="109" operator="equal" stopIfTrue="1">
      <formula>0</formula>
    </cfRule>
  </conditionalFormatting>
  <conditionalFormatting sqref="K29">
    <cfRule type="cellIs" priority="6" dxfId="109" operator="equal" stopIfTrue="1">
      <formula>0</formula>
    </cfRule>
  </conditionalFormatting>
  <conditionalFormatting sqref="K29">
    <cfRule type="cellIs" priority="5" dxfId="109" operator="equal" stopIfTrue="1">
      <formula>0</formula>
    </cfRule>
  </conditionalFormatting>
  <conditionalFormatting sqref="K21">
    <cfRule type="cellIs" priority="4" dxfId="109" operator="equal" stopIfTrue="1">
      <formula>0</formula>
    </cfRule>
  </conditionalFormatting>
  <conditionalFormatting sqref="K20">
    <cfRule type="cellIs" priority="3" dxfId="109" operator="equal" stopIfTrue="1">
      <formula>0</formula>
    </cfRule>
  </conditionalFormatting>
  <conditionalFormatting sqref="K30">
    <cfRule type="cellIs" priority="2" dxfId="109" operator="equal" stopIfTrue="1">
      <formula>0</formula>
    </cfRule>
  </conditionalFormatting>
  <conditionalFormatting sqref="K34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0">
      <selection activeCell="P39" sqref="P39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281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653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152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152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22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26" t="s">
        <v>708</v>
      </c>
      <c r="C18" s="127" t="s">
        <v>93</v>
      </c>
      <c r="D18" s="127">
        <v>15</v>
      </c>
      <c r="E18" s="95">
        <v>0.0036226851851851854</v>
      </c>
      <c r="F18" s="6">
        <v>18</v>
      </c>
      <c r="G18" s="59">
        <v>0</v>
      </c>
      <c r="H18" s="4"/>
      <c r="I18" s="5">
        <v>0</v>
      </c>
      <c r="J18" s="5">
        <v>0</v>
      </c>
      <c r="K18" s="4">
        <v>27</v>
      </c>
      <c r="L18" s="5">
        <v>26</v>
      </c>
      <c r="M18" s="6">
        <v>156</v>
      </c>
      <c r="N18" s="7">
        <v>16</v>
      </c>
      <c r="O18" s="4">
        <v>10</v>
      </c>
      <c r="P18" s="5">
        <v>30</v>
      </c>
      <c r="Q18" s="31">
        <f>(F18+H18+J18+L18+N18+P18)</f>
        <v>90</v>
      </c>
    </row>
    <row r="19" spans="1:17" ht="15">
      <c r="A19" s="68">
        <v>2</v>
      </c>
      <c r="B19" s="126" t="s">
        <v>709</v>
      </c>
      <c r="C19" s="127" t="s">
        <v>94</v>
      </c>
      <c r="D19" s="127">
        <v>15</v>
      </c>
      <c r="E19" s="95">
        <v>0.0026967592592592594</v>
      </c>
      <c r="F19" s="6">
        <v>36</v>
      </c>
      <c r="G19" s="59"/>
      <c r="H19" s="6"/>
      <c r="I19" s="7">
        <v>5</v>
      </c>
      <c r="J19" s="7">
        <v>4</v>
      </c>
      <c r="K19" s="6">
        <v>30</v>
      </c>
      <c r="L19" s="7">
        <v>32</v>
      </c>
      <c r="M19" s="6">
        <v>215</v>
      </c>
      <c r="N19" s="7">
        <v>40</v>
      </c>
      <c r="O19" s="6">
        <v>2</v>
      </c>
      <c r="P19" s="7">
        <v>8</v>
      </c>
      <c r="Q19" s="31">
        <f aca="true" t="shared" si="0" ref="Q19:Q48">(F19+H19+J19+L19+N19+P19)</f>
        <v>120</v>
      </c>
    </row>
    <row r="20" spans="1:17" ht="15">
      <c r="A20" s="68">
        <v>3</v>
      </c>
      <c r="B20" s="126" t="s">
        <v>710</v>
      </c>
      <c r="C20" s="127" t="s">
        <v>93</v>
      </c>
      <c r="D20" s="127">
        <v>15</v>
      </c>
      <c r="E20" s="95">
        <v>0.0034606481481481485</v>
      </c>
      <c r="F20" s="6">
        <v>22</v>
      </c>
      <c r="G20" s="59"/>
      <c r="H20" s="6"/>
      <c r="I20" s="7">
        <v>7</v>
      </c>
      <c r="J20" s="7">
        <v>6</v>
      </c>
      <c r="K20" s="6">
        <v>26</v>
      </c>
      <c r="L20" s="7">
        <v>28</v>
      </c>
      <c r="M20" s="6">
        <v>150</v>
      </c>
      <c r="N20" s="7">
        <v>13</v>
      </c>
      <c r="O20" s="6">
        <v>11</v>
      </c>
      <c r="P20" s="7">
        <v>26</v>
      </c>
      <c r="Q20" s="31">
        <f t="shared" si="0"/>
        <v>95</v>
      </c>
    </row>
    <row r="21" spans="1:17" ht="15">
      <c r="A21" s="68">
        <v>4</v>
      </c>
      <c r="B21" s="126" t="s">
        <v>711</v>
      </c>
      <c r="C21" s="127" t="s">
        <v>93</v>
      </c>
      <c r="D21" s="127">
        <v>16</v>
      </c>
      <c r="E21" s="95">
        <v>0.0031134259259259257</v>
      </c>
      <c r="F21" s="6">
        <v>32</v>
      </c>
      <c r="G21" s="59"/>
      <c r="H21" s="6"/>
      <c r="I21" s="7">
        <v>1</v>
      </c>
      <c r="J21" s="7">
        <v>8</v>
      </c>
      <c r="K21" s="6">
        <v>30</v>
      </c>
      <c r="L21" s="7">
        <v>32</v>
      </c>
      <c r="M21" s="6">
        <v>195</v>
      </c>
      <c r="N21" s="7">
        <v>35</v>
      </c>
      <c r="O21" s="6">
        <v>6</v>
      </c>
      <c r="P21" s="7">
        <v>22</v>
      </c>
      <c r="Q21" s="31">
        <f t="shared" si="0"/>
        <v>129</v>
      </c>
    </row>
    <row r="22" spans="1:17" ht="15">
      <c r="A22" s="68">
        <v>5</v>
      </c>
      <c r="B22" s="126" t="s">
        <v>712</v>
      </c>
      <c r="C22" s="127" t="s">
        <v>93</v>
      </c>
      <c r="D22" s="127">
        <v>15</v>
      </c>
      <c r="E22" s="95">
        <v>0.00318287037037037</v>
      </c>
      <c r="F22" s="6">
        <v>30</v>
      </c>
      <c r="G22" s="59"/>
      <c r="H22" s="6"/>
      <c r="I22" s="7">
        <v>20</v>
      </c>
      <c r="J22" s="7">
        <v>28</v>
      </c>
      <c r="K22" s="6">
        <v>27</v>
      </c>
      <c r="L22" s="7">
        <v>30</v>
      </c>
      <c r="M22" s="6">
        <v>175</v>
      </c>
      <c r="N22" s="7">
        <v>25</v>
      </c>
      <c r="O22" s="6">
        <v>17</v>
      </c>
      <c r="P22" s="7">
        <v>38</v>
      </c>
      <c r="Q22" s="31">
        <f t="shared" si="0"/>
        <v>151</v>
      </c>
    </row>
    <row r="23" spans="1:17" ht="15">
      <c r="A23" s="68">
        <v>6</v>
      </c>
      <c r="B23" s="126" t="s">
        <v>713</v>
      </c>
      <c r="C23" s="127" t="s">
        <v>94</v>
      </c>
      <c r="D23" s="127">
        <v>15</v>
      </c>
      <c r="E23" s="95">
        <v>0.004201388888888889</v>
      </c>
      <c r="F23" s="6">
        <v>6</v>
      </c>
      <c r="G23" s="59"/>
      <c r="H23" s="6"/>
      <c r="I23" s="7">
        <v>9</v>
      </c>
      <c r="J23" s="7">
        <v>34</v>
      </c>
      <c r="K23" s="6">
        <v>23</v>
      </c>
      <c r="L23" s="7">
        <v>28</v>
      </c>
      <c r="M23" s="6">
        <v>140</v>
      </c>
      <c r="N23" s="7">
        <v>9</v>
      </c>
      <c r="O23" s="6">
        <v>0</v>
      </c>
      <c r="P23" s="7">
        <v>10</v>
      </c>
      <c r="Q23" s="31">
        <f t="shared" si="0"/>
        <v>87</v>
      </c>
    </row>
    <row r="24" spans="1:17" ht="15">
      <c r="A24" s="68">
        <v>7</v>
      </c>
      <c r="B24" s="126" t="s">
        <v>714</v>
      </c>
      <c r="C24" s="127" t="s">
        <v>93</v>
      </c>
      <c r="D24" s="127">
        <v>15</v>
      </c>
      <c r="E24" s="95">
        <v>0.004027777777777778</v>
      </c>
      <c r="F24" s="6">
        <v>9</v>
      </c>
      <c r="G24" s="59"/>
      <c r="H24" s="6"/>
      <c r="I24" s="7">
        <v>0</v>
      </c>
      <c r="J24" s="7">
        <v>0</v>
      </c>
      <c r="K24" s="6">
        <v>27</v>
      </c>
      <c r="L24" s="7">
        <v>26</v>
      </c>
      <c r="M24" s="6">
        <v>125</v>
      </c>
      <c r="N24" s="7">
        <v>4</v>
      </c>
      <c r="O24" s="6">
        <v>5</v>
      </c>
      <c r="P24" s="7">
        <v>20</v>
      </c>
      <c r="Q24" s="31">
        <f t="shared" si="0"/>
        <v>59</v>
      </c>
    </row>
    <row r="25" spans="1:17" ht="15">
      <c r="A25" s="68">
        <v>8</v>
      </c>
      <c r="B25" s="126" t="s">
        <v>715</v>
      </c>
      <c r="C25" s="127" t="s">
        <v>93</v>
      </c>
      <c r="D25" s="127">
        <v>15</v>
      </c>
      <c r="E25" s="95">
        <v>0.002743055555555556</v>
      </c>
      <c r="F25" s="6">
        <v>34</v>
      </c>
      <c r="G25" s="59"/>
      <c r="H25" s="6"/>
      <c r="I25" s="7">
        <v>4</v>
      </c>
      <c r="J25" s="7">
        <v>2</v>
      </c>
      <c r="K25" s="6">
        <v>31</v>
      </c>
      <c r="L25" s="7">
        <v>41</v>
      </c>
      <c r="M25" s="6">
        <v>225</v>
      </c>
      <c r="N25" s="7">
        <v>50</v>
      </c>
      <c r="O25" s="6">
        <v>11</v>
      </c>
      <c r="P25" s="7">
        <v>26</v>
      </c>
      <c r="Q25" s="31">
        <f t="shared" si="0"/>
        <v>153</v>
      </c>
    </row>
    <row r="26" spans="1:17" ht="15">
      <c r="A26" s="68">
        <v>9</v>
      </c>
      <c r="B26" s="126" t="s">
        <v>716</v>
      </c>
      <c r="C26" s="127" t="s">
        <v>93</v>
      </c>
      <c r="D26" s="127">
        <v>15</v>
      </c>
      <c r="E26" s="95">
        <v>0.0037268518518518514</v>
      </c>
      <c r="F26" s="6">
        <v>7</v>
      </c>
      <c r="G26" s="59"/>
      <c r="H26" s="6"/>
      <c r="I26" s="7">
        <v>7</v>
      </c>
      <c r="J26" s="7">
        <v>26</v>
      </c>
      <c r="K26" s="6">
        <v>30</v>
      </c>
      <c r="L26" s="7">
        <v>32</v>
      </c>
      <c r="M26" s="6">
        <v>174</v>
      </c>
      <c r="N26" s="7">
        <v>15</v>
      </c>
      <c r="O26" s="6">
        <v>-6</v>
      </c>
      <c r="P26" s="7">
        <v>0</v>
      </c>
      <c r="Q26" s="31">
        <f t="shared" si="0"/>
        <v>80</v>
      </c>
    </row>
    <row r="27" spans="1:17" ht="15">
      <c r="A27" s="68">
        <v>10</v>
      </c>
      <c r="B27" s="126" t="s">
        <v>717</v>
      </c>
      <c r="C27" s="127" t="s">
        <v>93</v>
      </c>
      <c r="D27" s="127">
        <v>15</v>
      </c>
      <c r="E27" s="95">
        <v>0.0025925925925925925</v>
      </c>
      <c r="F27" s="6">
        <v>41</v>
      </c>
      <c r="G27" s="59"/>
      <c r="H27" s="6"/>
      <c r="I27" s="7">
        <v>20</v>
      </c>
      <c r="J27" s="7">
        <v>28</v>
      </c>
      <c r="K27" s="6">
        <v>27</v>
      </c>
      <c r="L27" s="7">
        <v>30</v>
      </c>
      <c r="M27" s="6">
        <v>220</v>
      </c>
      <c r="N27" s="7">
        <v>45</v>
      </c>
      <c r="O27" s="6">
        <v>26</v>
      </c>
      <c r="P27" s="7">
        <v>32</v>
      </c>
      <c r="Q27" s="31">
        <f t="shared" si="0"/>
        <v>176</v>
      </c>
    </row>
    <row r="28" spans="1:17" ht="15">
      <c r="A28" s="68">
        <v>11</v>
      </c>
      <c r="B28" s="126" t="s">
        <v>718</v>
      </c>
      <c r="C28" s="127" t="s">
        <v>94</v>
      </c>
      <c r="D28" s="127">
        <v>15</v>
      </c>
      <c r="E28" s="95">
        <v>0.0028124999999999995</v>
      </c>
      <c r="F28" s="6">
        <v>31</v>
      </c>
      <c r="G28" s="59"/>
      <c r="H28" s="6"/>
      <c r="I28" s="7">
        <v>30</v>
      </c>
      <c r="J28" s="7">
        <v>50</v>
      </c>
      <c r="K28" s="6">
        <v>25</v>
      </c>
      <c r="L28" s="7">
        <v>26</v>
      </c>
      <c r="M28" s="6">
        <v>203</v>
      </c>
      <c r="N28" s="7">
        <v>29</v>
      </c>
      <c r="O28" s="6">
        <v>7</v>
      </c>
      <c r="P28" s="7">
        <v>18</v>
      </c>
      <c r="Q28" s="31">
        <f t="shared" si="0"/>
        <v>154</v>
      </c>
    </row>
    <row r="29" spans="1:17" ht="15">
      <c r="A29" s="68">
        <v>12</v>
      </c>
      <c r="B29" s="126" t="s">
        <v>719</v>
      </c>
      <c r="C29" s="127" t="s">
        <v>94</v>
      </c>
      <c r="D29" s="127">
        <v>15</v>
      </c>
      <c r="E29" s="95">
        <v>0.00417824074074074</v>
      </c>
      <c r="F29" s="6">
        <v>6</v>
      </c>
      <c r="G29" s="59"/>
      <c r="H29" s="6"/>
      <c r="I29" s="7">
        <v>19</v>
      </c>
      <c r="J29" s="7">
        <v>26</v>
      </c>
      <c r="K29" s="6">
        <v>28</v>
      </c>
      <c r="L29" s="7">
        <v>32</v>
      </c>
      <c r="M29" s="6">
        <v>148</v>
      </c>
      <c r="N29" s="7">
        <v>12</v>
      </c>
      <c r="O29" s="6">
        <v>10</v>
      </c>
      <c r="P29" s="7">
        <v>24</v>
      </c>
      <c r="Q29" s="31">
        <f t="shared" si="0"/>
        <v>100</v>
      </c>
    </row>
    <row r="30" spans="1:17" ht="15">
      <c r="A30" s="68">
        <v>13</v>
      </c>
      <c r="B30" s="126" t="s">
        <v>720</v>
      </c>
      <c r="C30" s="127" t="s">
        <v>93</v>
      </c>
      <c r="D30" s="127">
        <v>15</v>
      </c>
      <c r="E30" s="95">
        <v>0.003923611111111111</v>
      </c>
      <c r="F30" s="6">
        <v>11</v>
      </c>
      <c r="G30" s="59"/>
      <c r="H30" s="6"/>
      <c r="I30" s="7">
        <v>17</v>
      </c>
      <c r="J30" s="7">
        <v>22</v>
      </c>
      <c r="K30" s="6">
        <v>34</v>
      </c>
      <c r="L30" s="7">
        <v>50</v>
      </c>
      <c r="M30" s="6">
        <v>145</v>
      </c>
      <c r="N30" s="7">
        <v>10</v>
      </c>
      <c r="O30" s="6">
        <v>15</v>
      </c>
      <c r="P30" s="7">
        <v>34</v>
      </c>
      <c r="Q30" s="31">
        <f t="shared" si="0"/>
        <v>127</v>
      </c>
    </row>
    <row r="31" spans="1:17" ht="15">
      <c r="A31" s="69">
        <v>14</v>
      </c>
      <c r="B31" s="126" t="s">
        <v>721</v>
      </c>
      <c r="C31" s="127" t="s">
        <v>93</v>
      </c>
      <c r="D31" s="127">
        <v>16</v>
      </c>
      <c r="E31" s="95">
        <v>0.0030208333333333333</v>
      </c>
      <c r="F31" s="6">
        <v>24</v>
      </c>
      <c r="G31" s="59"/>
      <c r="H31" s="6"/>
      <c r="I31" s="7">
        <v>30</v>
      </c>
      <c r="J31" s="7">
        <v>50</v>
      </c>
      <c r="K31" s="6">
        <v>30</v>
      </c>
      <c r="L31" s="7">
        <v>32</v>
      </c>
      <c r="M31" s="6">
        <v>217</v>
      </c>
      <c r="N31" s="7">
        <v>42</v>
      </c>
      <c r="O31" s="6">
        <v>15</v>
      </c>
      <c r="P31" s="7">
        <v>34</v>
      </c>
      <c r="Q31" s="31">
        <f t="shared" si="0"/>
        <v>182</v>
      </c>
    </row>
    <row r="32" spans="1:17" ht="15">
      <c r="A32" s="69">
        <v>15</v>
      </c>
      <c r="B32" s="126" t="s">
        <v>722</v>
      </c>
      <c r="C32" s="127" t="s">
        <v>93</v>
      </c>
      <c r="D32" s="127">
        <v>15</v>
      </c>
      <c r="E32" s="95">
        <v>0.0036689814814814814</v>
      </c>
      <c r="F32" s="6">
        <v>17</v>
      </c>
      <c r="G32" s="59"/>
      <c r="H32" s="6"/>
      <c r="I32" s="7">
        <v>9</v>
      </c>
      <c r="J32" s="7">
        <v>34</v>
      </c>
      <c r="K32" s="6">
        <v>195</v>
      </c>
      <c r="L32" s="7">
        <v>35</v>
      </c>
      <c r="M32" s="6">
        <v>145</v>
      </c>
      <c r="N32" s="7">
        <v>11</v>
      </c>
      <c r="O32" s="6">
        <v>15</v>
      </c>
      <c r="P32" s="7">
        <v>44</v>
      </c>
      <c r="Q32" s="31">
        <f t="shared" si="0"/>
        <v>141</v>
      </c>
    </row>
    <row r="33" spans="1:17" ht="15">
      <c r="A33" s="69">
        <v>16</v>
      </c>
      <c r="B33" s="126" t="s">
        <v>723</v>
      </c>
      <c r="C33" s="127" t="s">
        <v>93</v>
      </c>
      <c r="D33" s="127">
        <v>15</v>
      </c>
      <c r="E33" s="95">
        <v>0.004016203703703703</v>
      </c>
      <c r="F33" s="6">
        <v>9</v>
      </c>
      <c r="G33" s="59"/>
      <c r="H33" s="6"/>
      <c r="I33" s="5">
        <v>20</v>
      </c>
      <c r="J33" s="5">
        <v>28</v>
      </c>
      <c r="K33" s="6">
        <v>175</v>
      </c>
      <c r="L33" s="7">
        <v>25</v>
      </c>
      <c r="M33" s="6">
        <v>134</v>
      </c>
      <c r="N33" s="7">
        <v>7</v>
      </c>
      <c r="O33" s="4">
        <v>12</v>
      </c>
      <c r="P33" s="5">
        <v>28</v>
      </c>
      <c r="Q33" s="31">
        <f t="shared" si="0"/>
        <v>97</v>
      </c>
    </row>
    <row r="34" spans="1:17" ht="15">
      <c r="A34" s="69">
        <v>17</v>
      </c>
      <c r="B34" s="126" t="s">
        <v>724</v>
      </c>
      <c r="C34" s="127" t="s">
        <v>94</v>
      </c>
      <c r="D34" s="127">
        <v>14</v>
      </c>
      <c r="E34" s="95">
        <v>0.0036226851851851854</v>
      </c>
      <c r="F34" s="6">
        <v>18</v>
      </c>
      <c r="G34" s="59"/>
      <c r="H34" s="6"/>
      <c r="I34" s="7">
        <v>1</v>
      </c>
      <c r="J34" s="7">
        <v>8</v>
      </c>
      <c r="K34" s="6">
        <v>140</v>
      </c>
      <c r="L34" s="7">
        <v>9</v>
      </c>
      <c r="M34" s="6">
        <v>220</v>
      </c>
      <c r="N34" s="7">
        <v>45</v>
      </c>
      <c r="O34" s="6">
        <v>10</v>
      </c>
      <c r="P34" s="7">
        <v>30</v>
      </c>
      <c r="Q34" s="31">
        <f t="shared" si="0"/>
        <v>110</v>
      </c>
    </row>
    <row r="35" spans="1:17" ht="15">
      <c r="A35" s="69">
        <v>18</v>
      </c>
      <c r="B35" s="126" t="s">
        <v>725</v>
      </c>
      <c r="C35" s="127" t="s">
        <v>93</v>
      </c>
      <c r="D35" s="127">
        <v>15</v>
      </c>
      <c r="E35" s="95">
        <v>0.0026967592592592594</v>
      </c>
      <c r="F35" s="6">
        <v>36</v>
      </c>
      <c r="G35" s="59"/>
      <c r="H35" s="6"/>
      <c r="I35" s="7">
        <v>6</v>
      </c>
      <c r="J35" s="7">
        <v>19</v>
      </c>
      <c r="K35" s="6">
        <v>125</v>
      </c>
      <c r="L35" s="7">
        <v>4</v>
      </c>
      <c r="M35" s="6">
        <v>203</v>
      </c>
      <c r="N35" s="7">
        <v>29</v>
      </c>
      <c r="O35" s="6">
        <v>7</v>
      </c>
      <c r="P35" s="7">
        <v>24</v>
      </c>
      <c r="Q35" s="31">
        <f t="shared" si="0"/>
        <v>112</v>
      </c>
    </row>
    <row r="36" spans="1:17" ht="15">
      <c r="A36" s="69">
        <v>19</v>
      </c>
      <c r="B36" s="126" t="s">
        <v>726</v>
      </c>
      <c r="C36" s="127" t="s">
        <v>94</v>
      </c>
      <c r="D36" s="127">
        <v>16</v>
      </c>
      <c r="E36" s="95">
        <v>0.0034606481481481485</v>
      </c>
      <c r="F36" s="6">
        <v>22</v>
      </c>
      <c r="G36" s="59"/>
      <c r="H36" s="6"/>
      <c r="I36" s="7">
        <v>10</v>
      </c>
      <c r="J36" s="7">
        <v>38</v>
      </c>
      <c r="K36" s="6">
        <v>225</v>
      </c>
      <c r="L36" s="7">
        <v>50</v>
      </c>
      <c r="M36" s="6">
        <v>148</v>
      </c>
      <c r="N36" s="7">
        <v>12</v>
      </c>
      <c r="O36" s="6">
        <v>10</v>
      </c>
      <c r="P36" s="7">
        <v>30</v>
      </c>
      <c r="Q36" s="31">
        <f t="shared" si="0"/>
        <v>152</v>
      </c>
    </row>
    <row r="37" spans="1:17" ht="15">
      <c r="A37" s="69">
        <v>20</v>
      </c>
      <c r="B37" s="126" t="s">
        <v>727</v>
      </c>
      <c r="C37" s="127" t="s">
        <v>94</v>
      </c>
      <c r="D37" s="127">
        <v>15</v>
      </c>
      <c r="E37" s="95">
        <v>0.0031134259259259257</v>
      </c>
      <c r="F37" s="6">
        <v>32</v>
      </c>
      <c r="G37" s="59"/>
      <c r="H37" s="6"/>
      <c r="I37" s="7">
        <v>8</v>
      </c>
      <c r="J37" s="7">
        <v>30</v>
      </c>
      <c r="K37" s="4">
        <v>175</v>
      </c>
      <c r="L37" s="5">
        <v>26</v>
      </c>
      <c r="M37" s="6">
        <v>145</v>
      </c>
      <c r="N37" s="7">
        <v>10</v>
      </c>
      <c r="O37" s="6">
        <v>7</v>
      </c>
      <c r="P37" s="7">
        <v>24</v>
      </c>
      <c r="Q37" s="31">
        <f t="shared" si="0"/>
        <v>122</v>
      </c>
    </row>
    <row r="38" spans="1:17" ht="15">
      <c r="A38" s="69">
        <v>21</v>
      </c>
      <c r="B38" s="126" t="s">
        <v>728</v>
      </c>
      <c r="C38" s="127" t="s">
        <v>93</v>
      </c>
      <c r="D38" s="127">
        <v>15</v>
      </c>
      <c r="E38" s="95">
        <v>0.00318287037037037</v>
      </c>
      <c r="F38" s="6">
        <v>30</v>
      </c>
      <c r="G38" s="59"/>
      <c r="H38" s="6"/>
      <c r="I38" s="7">
        <v>8</v>
      </c>
      <c r="J38" s="7">
        <v>30</v>
      </c>
      <c r="K38" s="6">
        <v>190</v>
      </c>
      <c r="L38" s="7">
        <v>23</v>
      </c>
      <c r="M38" s="6">
        <v>217</v>
      </c>
      <c r="N38" s="7">
        <v>42</v>
      </c>
      <c r="O38" s="6">
        <v>7</v>
      </c>
      <c r="P38" s="7">
        <v>24</v>
      </c>
      <c r="Q38" s="31">
        <f t="shared" si="0"/>
        <v>149</v>
      </c>
    </row>
    <row r="39" spans="1:17" ht="15">
      <c r="A39" s="69">
        <v>22</v>
      </c>
      <c r="B39" s="126" t="s">
        <v>729</v>
      </c>
      <c r="C39" s="127" t="s">
        <v>93</v>
      </c>
      <c r="D39" s="128">
        <v>15</v>
      </c>
      <c r="E39" s="95">
        <v>0.003356481481481481</v>
      </c>
      <c r="F39" s="6">
        <v>25</v>
      </c>
      <c r="G39" s="59"/>
      <c r="H39" s="6"/>
      <c r="I39" s="7">
        <v>26</v>
      </c>
      <c r="J39" s="7">
        <v>32</v>
      </c>
      <c r="K39" s="6">
        <v>32</v>
      </c>
      <c r="L39" s="7">
        <v>50</v>
      </c>
      <c r="M39" s="6">
        <v>170</v>
      </c>
      <c r="N39" s="7">
        <v>23</v>
      </c>
      <c r="O39" s="6">
        <v>16</v>
      </c>
      <c r="P39" s="7">
        <v>36</v>
      </c>
      <c r="Q39" s="31">
        <f t="shared" si="0"/>
        <v>166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0.07442129629629629</v>
      </c>
      <c r="F48" s="17">
        <f aca="true" t="shared" si="1" ref="F48:P48">SUM(F18:F47)</f>
        <v>496</v>
      </c>
      <c r="G48" s="60">
        <f t="shared" si="1"/>
        <v>0</v>
      </c>
      <c r="H48" s="17">
        <f>SUM(H18:H47)</f>
        <v>0</v>
      </c>
      <c r="I48" s="18">
        <f t="shared" si="1"/>
        <v>257</v>
      </c>
      <c r="J48" s="18">
        <f t="shared" si="1"/>
        <v>503</v>
      </c>
      <c r="K48" s="17">
        <f t="shared" si="1"/>
        <v>1652</v>
      </c>
      <c r="L48" s="18">
        <f t="shared" si="1"/>
        <v>667</v>
      </c>
      <c r="M48" s="17">
        <f t="shared" si="1"/>
        <v>3870</v>
      </c>
      <c r="N48" s="18">
        <f t="shared" si="1"/>
        <v>524</v>
      </c>
      <c r="O48" s="17">
        <f t="shared" si="1"/>
        <v>213</v>
      </c>
      <c r="P48" s="18">
        <f t="shared" si="1"/>
        <v>562</v>
      </c>
      <c r="Q48" s="31">
        <f t="shared" si="0"/>
        <v>2752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0.0033827861952861952</v>
      </c>
      <c r="F49" s="19">
        <f>SUM(F18:F47)/$F13</f>
        <v>22.545454545454547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11.681818181818182</v>
      </c>
      <c r="J49" s="19">
        <f t="shared" si="2"/>
        <v>22.863636363636363</v>
      </c>
      <c r="K49" s="19">
        <f t="shared" si="2"/>
        <v>75.0909090909091</v>
      </c>
      <c r="L49" s="19">
        <f t="shared" si="2"/>
        <v>30.318181818181817</v>
      </c>
      <c r="M49" s="19">
        <f t="shared" si="2"/>
        <v>175.9090909090909</v>
      </c>
      <c r="N49" s="19">
        <f t="shared" si="2"/>
        <v>23.818181818181817</v>
      </c>
      <c r="O49" s="19">
        <f t="shared" si="2"/>
        <v>9.681818181818182</v>
      </c>
      <c r="P49" s="19">
        <f t="shared" si="2"/>
        <v>25.545454545454547</v>
      </c>
      <c r="Q49" s="19">
        <f>SUM(Q18:Q47)/$F13/6</f>
        <v>20.848484848484848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P12:R12"/>
    <mergeCell ref="P8:R8"/>
    <mergeCell ref="P10:R10"/>
    <mergeCell ref="A15:A17"/>
    <mergeCell ref="B15:B17"/>
    <mergeCell ref="C15:C17"/>
    <mergeCell ref="D15:D17"/>
    <mergeCell ref="D6:F6"/>
    <mergeCell ref="A12:F12"/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</mergeCells>
  <conditionalFormatting sqref="K29">
    <cfRule type="cellIs" priority="6" dxfId="109" operator="equal" stopIfTrue="1">
      <formula>0</formula>
    </cfRule>
  </conditionalFormatting>
  <conditionalFormatting sqref="K29">
    <cfRule type="cellIs" priority="5" dxfId="109" operator="equal" stopIfTrue="1">
      <formula>0</formula>
    </cfRule>
  </conditionalFormatting>
  <conditionalFormatting sqref="K29">
    <cfRule type="cellIs" priority="4" dxfId="109" operator="equal" stopIfTrue="1">
      <formula>0</formula>
    </cfRule>
  </conditionalFormatting>
  <conditionalFormatting sqref="K29">
    <cfRule type="cellIs" priority="3" dxfId="109" operator="equal" stopIfTrue="1">
      <formula>0</formula>
    </cfRule>
  </conditionalFormatting>
  <conditionalFormatting sqref="K29">
    <cfRule type="cellIs" priority="2" dxfId="109" operator="equal" stopIfTrue="1">
      <formula>0</formula>
    </cfRule>
  </conditionalFormatting>
  <conditionalFormatting sqref="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0">
      <selection activeCell="P39" sqref="P39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0039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0.9545454545454546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654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655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152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60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26" t="s">
        <v>730</v>
      </c>
      <c r="C18" s="127" t="s">
        <v>94</v>
      </c>
      <c r="D18" s="127">
        <v>15</v>
      </c>
      <c r="E18" s="95">
        <v>0.0030787037037037037</v>
      </c>
      <c r="F18" s="4">
        <v>28</v>
      </c>
      <c r="G18" s="59">
        <v>0</v>
      </c>
      <c r="H18" s="4"/>
      <c r="I18" s="5">
        <v>0</v>
      </c>
      <c r="J18" s="5">
        <v>0</v>
      </c>
      <c r="K18" s="4">
        <v>30</v>
      </c>
      <c r="L18" s="5">
        <v>44</v>
      </c>
      <c r="M18" s="4">
        <v>160</v>
      </c>
      <c r="N18" s="5">
        <v>15</v>
      </c>
      <c r="O18" s="4">
        <v>3</v>
      </c>
      <c r="P18" s="5">
        <v>16</v>
      </c>
      <c r="Q18" s="31">
        <f>(F18+H18+J18+L18+N18+P18)</f>
        <v>103</v>
      </c>
    </row>
    <row r="19" spans="1:17" ht="15">
      <c r="A19" s="68">
        <v>2</v>
      </c>
      <c r="B19" s="126" t="s">
        <v>731</v>
      </c>
      <c r="C19" s="127" t="s">
        <v>94</v>
      </c>
      <c r="D19" s="127">
        <v>15</v>
      </c>
      <c r="E19" s="95">
        <v>0.002962962962962963</v>
      </c>
      <c r="F19" s="6">
        <v>32</v>
      </c>
      <c r="G19" s="59"/>
      <c r="H19" s="6"/>
      <c r="I19" s="7">
        <v>1</v>
      </c>
      <c r="J19" s="7">
        <v>10</v>
      </c>
      <c r="K19" s="6">
        <v>27</v>
      </c>
      <c r="L19" s="7">
        <v>38</v>
      </c>
      <c r="M19" s="6">
        <v>175</v>
      </c>
      <c r="N19" s="7">
        <v>23</v>
      </c>
      <c r="O19" s="6">
        <v>10</v>
      </c>
      <c r="P19" s="7">
        <v>32</v>
      </c>
      <c r="Q19" s="31">
        <f aca="true" t="shared" si="0" ref="Q19:Q48">(F19+H19+J19+L19+N19+P19)</f>
        <v>135</v>
      </c>
    </row>
    <row r="20" spans="1:17" ht="15">
      <c r="A20" s="68">
        <v>3</v>
      </c>
      <c r="B20" s="126" t="s">
        <v>732</v>
      </c>
      <c r="C20" s="127" t="s">
        <v>93</v>
      </c>
      <c r="D20" s="127">
        <v>15</v>
      </c>
      <c r="E20" s="95">
        <v>0.004016203703703703</v>
      </c>
      <c r="F20" s="6">
        <v>9</v>
      </c>
      <c r="G20" s="59"/>
      <c r="H20" s="6"/>
      <c r="I20" s="7">
        <v>29</v>
      </c>
      <c r="J20" s="7">
        <v>47</v>
      </c>
      <c r="K20" s="76">
        <v>30</v>
      </c>
      <c r="L20" s="7">
        <v>44</v>
      </c>
      <c r="M20" s="6">
        <v>160</v>
      </c>
      <c r="N20" s="7">
        <v>18</v>
      </c>
      <c r="O20" s="6">
        <v>11</v>
      </c>
      <c r="P20" s="7">
        <v>26</v>
      </c>
      <c r="Q20" s="31">
        <f t="shared" si="0"/>
        <v>144</v>
      </c>
    </row>
    <row r="21" spans="1:17" ht="15">
      <c r="A21" s="68">
        <v>4</v>
      </c>
      <c r="B21" s="126" t="s">
        <v>733</v>
      </c>
      <c r="C21" s="127" t="s">
        <v>93</v>
      </c>
      <c r="D21" s="127">
        <v>15</v>
      </c>
      <c r="E21" s="95">
        <v>0.003043981481481482</v>
      </c>
      <c r="F21" s="6">
        <v>29</v>
      </c>
      <c r="G21" s="59"/>
      <c r="H21" s="6"/>
      <c r="I21" s="7">
        <v>0</v>
      </c>
      <c r="J21" s="7">
        <v>0</v>
      </c>
      <c r="K21" s="6">
        <v>25</v>
      </c>
      <c r="L21" s="7">
        <v>34</v>
      </c>
      <c r="M21" s="4">
        <v>140</v>
      </c>
      <c r="N21" s="7">
        <v>9</v>
      </c>
      <c r="O21" s="6">
        <v>5</v>
      </c>
      <c r="P21" s="7">
        <v>20</v>
      </c>
      <c r="Q21" s="31">
        <f t="shared" si="0"/>
        <v>92</v>
      </c>
    </row>
    <row r="22" spans="1:17" ht="15">
      <c r="A22" s="68">
        <v>5</v>
      </c>
      <c r="B22" s="126" t="s">
        <v>734</v>
      </c>
      <c r="C22" s="127" t="s">
        <v>93</v>
      </c>
      <c r="D22" s="127">
        <v>15</v>
      </c>
      <c r="E22" s="95">
        <v>0.003414351851851852</v>
      </c>
      <c r="F22" s="6">
        <v>28</v>
      </c>
      <c r="G22" s="59"/>
      <c r="H22" s="6"/>
      <c r="I22" s="7">
        <v>24</v>
      </c>
      <c r="J22" s="7">
        <v>42</v>
      </c>
      <c r="K22" s="6">
        <v>30</v>
      </c>
      <c r="L22" s="7">
        <v>52</v>
      </c>
      <c r="M22" s="6">
        <v>200</v>
      </c>
      <c r="N22" s="7">
        <v>50</v>
      </c>
      <c r="O22" s="6">
        <v>11</v>
      </c>
      <c r="P22" s="7">
        <v>11</v>
      </c>
      <c r="Q22" s="31">
        <f t="shared" si="0"/>
        <v>183</v>
      </c>
    </row>
    <row r="23" spans="1:17" ht="15">
      <c r="A23" s="68">
        <v>6</v>
      </c>
      <c r="B23" s="126" t="s">
        <v>735</v>
      </c>
      <c r="C23" s="127" t="s">
        <v>93</v>
      </c>
      <c r="D23" s="127">
        <v>15</v>
      </c>
      <c r="E23" s="95">
        <v>0.004108796296296297</v>
      </c>
      <c r="F23" s="6">
        <v>11</v>
      </c>
      <c r="G23" s="59"/>
      <c r="H23" s="6"/>
      <c r="I23" s="7">
        <v>8</v>
      </c>
      <c r="J23" s="7">
        <v>10</v>
      </c>
      <c r="K23" s="6">
        <v>25</v>
      </c>
      <c r="L23" s="7">
        <v>39</v>
      </c>
      <c r="M23" s="6">
        <v>160</v>
      </c>
      <c r="N23" s="7">
        <v>25</v>
      </c>
      <c r="O23" s="6">
        <v>10</v>
      </c>
      <c r="P23" s="7">
        <v>9</v>
      </c>
      <c r="Q23" s="31">
        <f t="shared" si="0"/>
        <v>94</v>
      </c>
    </row>
    <row r="24" spans="1:17" ht="15">
      <c r="A24" s="68">
        <v>7</v>
      </c>
      <c r="B24" s="126" t="s">
        <v>736</v>
      </c>
      <c r="C24" s="127" t="s">
        <v>94</v>
      </c>
      <c r="D24" s="127">
        <v>15</v>
      </c>
      <c r="E24" s="95">
        <v>0.0038657407407407408</v>
      </c>
      <c r="F24" s="6">
        <v>16</v>
      </c>
      <c r="G24" s="59"/>
      <c r="H24" s="6"/>
      <c r="I24" s="7">
        <v>12</v>
      </c>
      <c r="J24" s="7">
        <v>18</v>
      </c>
      <c r="K24" s="6">
        <v>27</v>
      </c>
      <c r="L24" s="7">
        <v>38</v>
      </c>
      <c r="M24" s="6">
        <v>150</v>
      </c>
      <c r="N24" s="7">
        <v>20</v>
      </c>
      <c r="O24" s="6">
        <v>22</v>
      </c>
      <c r="P24" s="7">
        <v>33</v>
      </c>
      <c r="Q24" s="31">
        <f t="shared" si="0"/>
        <v>125</v>
      </c>
    </row>
    <row r="25" spans="1:17" ht="15">
      <c r="A25" s="68">
        <v>8</v>
      </c>
      <c r="B25" s="126" t="s">
        <v>737</v>
      </c>
      <c r="C25" s="127" t="s">
        <v>93</v>
      </c>
      <c r="D25" s="127">
        <v>15</v>
      </c>
      <c r="E25" s="95" t="s">
        <v>857</v>
      </c>
      <c r="F25" s="6"/>
      <c r="G25" s="59"/>
      <c r="H25" s="6"/>
      <c r="I25" s="7"/>
      <c r="J25" s="7"/>
      <c r="K25" s="6"/>
      <c r="L25" s="7"/>
      <c r="M25" s="6"/>
      <c r="N25" s="7"/>
      <c r="O25" s="6"/>
      <c r="P25" s="7"/>
      <c r="Q25" s="31">
        <f t="shared" si="0"/>
        <v>0</v>
      </c>
    </row>
    <row r="26" spans="1:17" ht="15">
      <c r="A26" s="68">
        <v>9</v>
      </c>
      <c r="B26" s="126" t="s">
        <v>738</v>
      </c>
      <c r="C26" s="127" t="s">
        <v>93</v>
      </c>
      <c r="D26" s="127">
        <v>15</v>
      </c>
      <c r="E26" s="95">
        <v>0.003298611111111111</v>
      </c>
      <c r="F26" s="6">
        <v>22</v>
      </c>
      <c r="G26" s="59"/>
      <c r="H26" s="6"/>
      <c r="I26" s="7">
        <v>0</v>
      </c>
      <c r="J26" s="7">
        <v>0</v>
      </c>
      <c r="K26" s="6">
        <v>30</v>
      </c>
      <c r="L26" s="7">
        <v>44</v>
      </c>
      <c r="M26" s="6">
        <v>170</v>
      </c>
      <c r="N26" s="7">
        <v>20</v>
      </c>
      <c r="O26" s="6">
        <v>10</v>
      </c>
      <c r="P26" s="7">
        <v>32</v>
      </c>
      <c r="Q26" s="31">
        <f t="shared" si="0"/>
        <v>118</v>
      </c>
    </row>
    <row r="27" spans="1:17" ht="15">
      <c r="A27" s="68">
        <v>10</v>
      </c>
      <c r="B27" s="126" t="s">
        <v>739</v>
      </c>
      <c r="C27" s="127" t="s">
        <v>94</v>
      </c>
      <c r="D27" s="127">
        <v>14</v>
      </c>
      <c r="E27" s="95">
        <v>0.003425925925925926</v>
      </c>
      <c r="F27" s="6">
        <v>28</v>
      </c>
      <c r="G27" s="59"/>
      <c r="H27" s="6"/>
      <c r="I27" s="7">
        <v>12</v>
      </c>
      <c r="J27" s="7">
        <v>18</v>
      </c>
      <c r="K27" s="6">
        <v>30</v>
      </c>
      <c r="L27" s="7">
        <v>52</v>
      </c>
      <c r="M27" s="6">
        <v>170</v>
      </c>
      <c r="N27" s="7">
        <v>30</v>
      </c>
      <c r="O27" s="6">
        <v>18</v>
      </c>
      <c r="P27" s="7">
        <v>25</v>
      </c>
      <c r="Q27" s="31">
        <f t="shared" si="0"/>
        <v>153</v>
      </c>
    </row>
    <row r="28" spans="1:17" ht="15">
      <c r="A28" s="68">
        <v>11</v>
      </c>
      <c r="B28" s="126" t="s">
        <v>740</v>
      </c>
      <c r="C28" s="127" t="s">
        <v>93</v>
      </c>
      <c r="D28" s="127">
        <v>15</v>
      </c>
      <c r="E28" s="95">
        <v>0.00417824074074074</v>
      </c>
      <c r="F28" s="6">
        <v>6</v>
      </c>
      <c r="G28" s="59"/>
      <c r="H28" s="6"/>
      <c r="I28" s="7">
        <v>18</v>
      </c>
      <c r="J28" s="7">
        <v>24</v>
      </c>
      <c r="K28" s="76">
        <v>28</v>
      </c>
      <c r="L28" s="7">
        <v>38</v>
      </c>
      <c r="M28" s="6">
        <v>148</v>
      </c>
      <c r="N28" s="7">
        <v>12</v>
      </c>
      <c r="O28" s="6">
        <v>10</v>
      </c>
      <c r="P28" s="7">
        <v>24</v>
      </c>
      <c r="Q28" s="31">
        <f t="shared" si="0"/>
        <v>104</v>
      </c>
    </row>
    <row r="29" spans="1:17" ht="15">
      <c r="A29" s="68">
        <v>12</v>
      </c>
      <c r="B29" s="126" t="s">
        <v>741</v>
      </c>
      <c r="C29" s="127" t="s">
        <v>93</v>
      </c>
      <c r="D29" s="127">
        <v>15</v>
      </c>
      <c r="E29" s="95">
        <v>0.0036111111111111114</v>
      </c>
      <c r="F29" s="6">
        <v>15</v>
      </c>
      <c r="G29" s="59"/>
      <c r="H29" s="6"/>
      <c r="I29" s="7">
        <v>0</v>
      </c>
      <c r="J29" s="7">
        <v>0</v>
      </c>
      <c r="K29" s="6">
        <v>29</v>
      </c>
      <c r="L29" s="7">
        <v>42</v>
      </c>
      <c r="M29" s="6">
        <v>150</v>
      </c>
      <c r="N29" s="7">
        <v>12</v>
      </c>
      <c r="O29" s="6">
        <v>11</v>
      </c>
      <c r="P29" s="7">
        <v>35</v>
      </c>
      <c r="Q29" s="31">
        <f t="shared" si="0"/>
        <v>104</v>
      </c>
    </row>
    <row r="30" spans="1:17" ht="15">
      <c r="A30" s="68">
        <v>13</v>
      </c>
      <c r="B30" s="126" t="s">
        <v>742</v>
      </c>
      <c r="C30" s="127" t="s">
        <v>94</v>
      </c>
      <c r="D30" s="127">
        <v>15</v>
      </c>
      <c r="E30" s="95">
        <v>0.0036342592592592594</v>
      </c>
      <c r="F30" s="6">
        <v>22</v>
      </c>
      <c r="G30" s="59"/>
      <c r="H30" s="6"/>
      <c r="I30" s="7">
        <v>16</v>
      </c>
      <c r="J30" s="7">
        <v>26</v>
      </c>
      <c r="K30" s="6">
        <v>25</v>
      </c>
      <c r="L30" s="7">
        <v>39</v>
      </c>
      <c r="M30" s="6">
        <v>180</v>
      </c>
      <c r="N30" s="7">
        <v>35</v>
      </c>
      <c r="O30" s="6">
        <v>-5</v>
      </c>
      <c r="P30" s="7">
        <v>0</v>
      </c>
      <c r="Q30" s="31">
        <f t="shared" si="0"/>
        <v>122</v>
      </c>
    </row>
    <row r="31" spans="1:17" ht="15">
      <c r="A31" s="69">
        <v>14</v>
      </c>
      <c r="B31" s="126" t="s">
        <v>743</v>
      </c>
      <c r="C31" s="127" t="s">
        <v>93</v>
      </c>
      <c r="D31" s="127">
        <v>15</v>
      </c>
      <c r="E31" s="95">
        <v>0.0036805555555555554</v>
      </c>
      <c r="F31" s="6">
        <v>19</v>
      </c>
      <c r="G31" s="59"/>
      <c r="H31" s="6"/>
      <c r="I31" s="7">
        <v>12</v>
      </c>
      <c r="J31" s="7">
        <v>18</v>
      </c>
      <c r="K31" s="6">
        <v>30</v>
      </c>
      <c r="L31" s="7">
        <v>52</v>
      </c>
      <c r="M31" s="6">
        <v>170</v>
      </c>
      <c r="N31" s="7">
        <v>30</v>
      </c>
      <c r="O31" s="6">
        <v>12</v>
      </c>
      <c r="P31" s="7">
        <v>29</v>
      </c>
      <c r="Q31" s="31">
        <f t="shared" si="0"/>
        <v>148</v>
      </c>
    </row>
    <row r="32" spans="1:17" ht="15">
      <c r="A32" s="69">
        <v>15</v>
      </c>
      <c r="B32" s="126" t="s">
        <v>744</v>
      </c>
      <c r="C32" s="127" t="s">
        <v>94</v>
      </c>
      <c r="D32" s="127">
        <v>15</v>
      </c>
      <c r="E32" s="95">
        <v>0.0030555555555555557</v>
      </c>
      <c r="F32" s="6">
        <v>39</v>
      </c>
      <c r="G32" s="59"/>
      <c r="H32" s="6"/>
      <c r="I32" s="7">
        <v>25</v>
      </c>
      <c r="J32" s="7">
        <v>44</v>
      </c>
      <c r="K32" s="6">
        <v>34</v>
      </c>
      <c r="L32" s="7">
        <v>60</v>
      </c>
      <c r="M32" s="6">
        <v>170</v>
      </c>
      <c r="N32" s="7">
        <v>30</v>
      </c>
      <c r="O32" s="6">
        <v>20</v>
      </c>
      <c r="P32" s="7">
        <v>52</v>
      </c>
      <c r="Q32" s="31">
        <f t="shared" si="0"/>
        <v>225</v>
      </c>
    </row>
    <row r="33" spans="1:17" ht="15">
      <c r="A33" s="69">
        <v>16</v>
      </c>
      <c r="B33" s="126" t="s">
        <v>745</v>
      </c>
      <c r="C33" s="127" t="s">
        <v>94</v>
      </c>
      <c r="D33" s="127">
        <v>15</v>
      </c>
      <c r="E33" s="95">
        <v>0.0032291666666666666</v>
      </c>
      <c r="F33" s="6">
        <v>34</v>
      </c>
      <c r="G33" s="59"/>
      <c r="H33" s="6"/>
      <c r="I33" s="7">
        <v>11</v>
      </c>
      <c r="J33" s="7">
        <v>50</v>
      </c>
      <c r="K33" s="6">
        <v>31</v>
      </c>
      <c r="L33" s="7">
        <v>54</v>
      </c>
      <c r="M33" s="6">
        <v>200</v>
      </c>
      <c r="N33" s="7">
        <v>35</v>
      </c>
      <c r="O33" s="6">
        <v>17</v>
      </c>
      <c r="P33" s="7">
        <v>55</v>
      </c>
      <c r="Q33" s="31">
        <f t="shared" si="0"/>
        <v>228</v>
      </c>
    </row>
    <row r="34" spans="1:17" ht="15">
      <c r="A34" s="69">
        <v>17</v>
      </c>
      <c r="B34" s="131" t="s">
        <v>746</v>
      </c>
      <c r="C34" s="127" t="s">
        <v>94</v>
      </c>
      <c r="D34" s="127">
        <v>16</v>
      </c>
      <c r="E34" s="95">
        <v>0.0037268518518518514</v>
      </c>
      <c r="F34" s="6">
        <v>12</v>
      </c>
      <c r="G34" s="59"/>
      <c r="H34" s="6"/>
      <c r="I34" s="7">
        <v>0</v>
      </c>
      <c r="J34" s="7">
        <v>0</v>
      </c>
      <c r="K34" s="6">
        <v>28</v>
      </c>
      <c r="L34" s="7">
        <v>40</v>
      </c>
      <c r="M34" s="6">
        <v>170</v>
      </c>
      <c r="N34" s="7">
        <v>20</v>
      </c>
      <c r="O34" s="6">
        <v>14</v>
      </c>
      <c r="P34" s="7">
        <v>46</v>
      </c>
      <c r="Q34" s="31">
        <f t="shared" si="0"/>
        <v>118</v>
      </c>
    </row>
    <row r="35" spans="1:17" ht="15">
      <c r="A35" s="69">
        <v>18</v>
      </c>
      <c r="B35" s="126" t="s">
        <v>750</v>
      </c>
      <c r="C35" s="127" t="s">
        <v>93</v>
      </c>
      <c r="D35" s="127">
        <v>15</v>
      </c>
      <c r="E35" s="95">
        <v>0.0037268518518518514</v>
      </c>
      <c r="F35" s="6">
        <v>7</v>
      </c>
      <c r="G35" s="59"/>
      <c r="H35" s="6"/>
      <c r="I35" s="7">
        <v>10</v>
      </c>
      <c r="J35" s="7">
        <v>38</v>
      </c>
      <c r="K35" s="76">
        <v>32</v>
      </c>
      <c r="L35" s="7">
        <v>42</v>
      </c>
      <c r="M35" s="6">
        <v>174</v>
      </c>
      <c r="N35" s="7">
        <v>15</v>
      </c>
      <c r="O35" s="6">
        <v>0</v>
      </c>
      <c r="P35" s="7">
        <v>10</v>
      </c>
      <c r="Q35" s="31">
        <f t="shared" si="0"/>
        <v>112</v>
      </c>
    </row>
    <row r="36" spans="1:17" ht="15">
      <c r="A36" s="69">
        <v>19</v>
      </c>
      <c r="B36" s="126" t="s">
        <v>747</v>
      </c>
      <c r="C36" s="127" t="s">
        <v>94</v>
      </c>
      <c r="D36" s="127">
        <v>15</v>
      </c>
      <c r="E36" s="95">
        <v>0.0044444444444444444</v>
      </c>
      <c r="F36" s="6">
        <v>2</v>
      </c>
      <c r="G36" s="59"/>
      <c r="H36" s="6"/>
      <c r="I36" s="7">
        <v>18</v>
      </c>
      <c r="J36" s="7">
        <v>24</v>
      </c>
      <c r="K36" s="76">
        <v>27</v>
      </c>
      <c r="L36" s="7">
        <v>35</v>
      </c>
      <c r="M36" s="6">
        <v>130</v>
      </c>
      <c r="N36" s="7">
        <v>5</v>
      </c>
      <c r="O36" s="6">
        <v>0</v>
      </c>
      <c r="P36" s="7">
        <v>4</v>
      </c>
      <c r="Q36" s="31">
        <f t="shared" si="0"/>
        <v>70</v>
      </c>
    </row>
    <row r="37" spans="1:17" ht="15">
      <c r="A37" s="69">
        <v>20</v>
      </c>
      <c r="B37" s="126" t="s">
        <v>749</v>
      </c>
      <c r="C37" s="127" t="s">
        <v>94</v>
      </c>
      <c r="D37" s="127">
        <v>15</v>
      </c>
      <c r="E37" s="95">
        <v>0.0037731481481481483</v>
      </c>
      <c r="F37" s="6">
        <v>6</v>
      </c>
      <c r="G37" s="59"/>
      <c r="H37" s="6"/>
      <c r="I37" s="7">
        <v>9</v>
      </c>
      <c r="J37" s="7">
        <v>34</v>
      </c>
      <c r="K37" s="76">
        <v>34</v>
      </c>
      <c r="L37" s="7">
        <v>47</v>
      </c>
      <c r="M37" s="6">
        <v>202</v>
      </c>
      <c r="N37" s="7">
        <v>29</v>
      </c>
      <c r="O37" s="6">
        <v>-4</v>
      </c>
      <c r="P37" s="7">
        <v>2</v>
      </c>
      <c r="Q37" s="31">
        <f t="shared" si="0"/>
        <v>118</v>
      </c>
    </row>
    <row r="38" spans="1:17" ht="15">
      <c r="A38" s="69">
        <v>21</v>
      </c>
      <c r="B38" s="126" t="s">
        <v>748</v>
      </c>
      <c r="C38" s="127" t="s">
        <v>94</v>
      </c>
      <c r="D38" s="127">
        <v>14</v>
      </c>
      <c r="E38" s="95">
        <v>0.0035532407407407405</v>
      </c>
      <c r="F38" s="6">
        <v>10</v>
      </c>
      <c r="G38" s="59"/>
      <c r="H38" s="6"/>
      <c r="I38" s="7">
        <v>1</v>
      </c>
      <c r="J38" s="7">
        <v>8</v>
      </c>
      <c r="K38" s="76">
        <v>32</v>
      </c>
      <c r="L38" s="7">
        <v>42</v>
      </c>
      <c r="M38" s="6">
        <v>176</v>
      </c>
      <c r="N38" s="7">
        <v>16</v>
      </c>
      <c r="O38" s="6">
        <v>5</v>
      </c>
      <c r="P38" s="7">
        <v>20</v>
      </c>
      <c r="Q38" s="31">
        <f t="shared" si="0"/>
        <v>96</v>
      </c>
    </row>
    <row r="39" spans="1:17" ht="15">
      <c r="A39" s="69">
        <v>22</v>
      </c>
      <c r="B39" s="126" t="s">
        <v>751</v>
      </c>
      <c r="C39" s="127" t="s">
        <v>93</v>
      </c>
      <c r="D39" s="128">
        <v>15</v>
      </c>
      <c r="E39" s="95">
        <v>0.003981481481481482</v>
      </c>
      <c r="F39" s="6">
        <v>10</v>
      </c>
      <c r="G39" s="59"/>
      <c r="H39" s="6"/>
      <c r="I39" s="7">
        <v>22</v>
      </c>
      <c r="J39" s="7">
        <v>32</v>
      </c>
      <c r="K39" s="76">
        <v>31</v>
      </c>
      <c r="L39" s="7">
        <v>47</v>
      </c>
      <c r="M39" s="6">
        <v>176</v>
      </c>
      <c r="N39" s="7">
        <v>26</v>
      </c>
      <c r="O39" s="6">
        <v>27</v>
      </c>
      <c r="P39" s="7">
        <v>62</v>
      </c>
      <c r="Q39" s="31">
        <f t="shared" si="0"/>
        <v>177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0.07581018518518517</v>
      </c>
      <c r="F48" s="17">
        <f aca="true" t="shared" si="1" ref="F48:P48">SUM(F18:F47)</f>
        <v>385</v>
      </c>
      <c r="G48" s="60">
        <f t="shared" si="1"/>
        <v>0</v>
      </c>
      <c r="H48" s="17">
        <f>SUM(H18:H47)</f>
        <v>0</v>
      </c>
      <c r="I48" s="18">
        <f t="shared" si="1"/>
        <v>228</v>
      </c>
      <c r="J48" s="18">
        <f t="shared" si="1"/>
        <v>443</v>
      </c>
      <c r="K48" s="17">
        <f t="shared" si="1"/>
        <v>615</v>
      </c>
      <c r="L48" s="18">
        <f t="shared" si="1"/>
        <v>923</v>
      </c>
      <c r="M48" s="17">
        <f t="shared" si="1"/>
        <v>3531</v>
      </c>
      <c r="N48" s="18">
        <f t="shared" si="1"/>
        <v>475</v>
      </c>
      <c r="O48" s="17">
        <f t="shared" si="1"/>
        <v>207</v>
      </c>
      <c r="P48" s="18">
        <f t="shared" si="1"/>
        <v>543</v>
      </c>
      <c r="Q48" s="31">
        <f t="shared" si="0"/>
        <v>2769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0.003610008818342151</v>
      </c>
      <c r="F49" s="19">
        <f>SUM(F18:F47)/$F13</f>
        <v>18.333333333333332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10.857142857142858</v>
      </c>
      <c r="J49" s="19">
        <f t="shared" si="2"/>
        <v>21.095238095238095</v>
      </c>
      <c r="K49" s="19">
        <f t="shared" si="2"/>
        <v>29.285714285714285</v>
      </c>
      <c r="L49" s="19">
        <f t="shared" si="2"/>
        <v>43.95238095238095</v>
      </c>
      <c r="M49" s="19">
        <f t="shared" si="2"/>
        <v>168.14285714285714</v>
      </c>
      <c r="N49" s="19">
        <f t="shared" si="2"/>
        <v>22.61904761904762</v>
      </c>
      <c r="O49" s="19">
        <f t="shared" si="2"/>
        <v>9.857142857142858</v>
      </c>
      <c r="P49" s="19">
        <f t="shared" si="2"/>
        <v>25.857142857142858</v>
      </c>
      <c r="Q49" s="19">
        <f>SUM(Q18:Q47)/$F13/6</f>
        <v>21.976190476190478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4" dxfId="109" operator="equal" stopIfTrue="1">
      <formula>0</formula>
    </cfRule>
  </conditionalFormatting>
  <conditionalFormatting sqref="K29">
    <cfRule type="cellIs" priority="3" dxfId="109" operator="equal" stopIfTrue="1">
      <formula>0</formula>
    </cfRule>
  </conditionalFormatting>
  <conditionalFormatting sqref="K29">
    <cfRule type="cellIs" priority="2" dxfId="109" operator="equal" stopIfTrue="1">
      <formula>0</formula>
    </cfRule>
  </conditionalFormatting>
  <conditionalFormatting sqref="K25 K32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0">
      <selection activeCell="P39" sqref="P39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8.281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656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435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435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22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61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31" t="s">
        <v>752</v>
      </c>
      <c r="C18" s="127" t="s">
        <v>93</v>
      </c>
      <c r="D18" s="2">
        <v>15</v>
      </c>
      <c r="E18" s="95">
        <v>0.004016203703703703</v>
      </c>
      <c r="F18" s="4">
        <v>2</v>
      </c>
      <c r="G18" s="59">
        <v>0</v>
      </c>
      <c r="H18" s="4"/>
      <c r="I18" s="7">
        <v>4</v>
      </c>
      <c r="J18" s="7">
        <v>2</v>
      </c>
      <c r="K18" s="6">
        <v>33</v>
      </c>
      <c r="L18" s="7">
        <v>52</v>
      </c>
      <c r="M18" s="4">
        <v>165</v>
      </c>
      <c r="N18" s="5">
        <v>12</v>
      </c>
      <c r="O18" s="4">
        <v>5</v>
      </c>
      <c r="P18" s="5">
        <v>15</v>
      </c>
      <c r="Q18" s="31">
        <f>(F18+H18+J18+L18+N18+P18)</f>
        <v>83</v>
      </c>
    </row>
    <row r="19" spans="1:17" ht="15">
      <c r="A19" s="68">
        <v>2</v>
      </c>
      <c r="B19" s="131" t="s">
        <v>753</v>
      </c>
      <c r="C19" s="127" t="s">
        <v>93</v>
      </c>
      <c r="D19" s="2">
        <v>15</v>
      </c>
      <c r="E19" s="95">
        <v>0.0036226851851851854</v>
      </c>
      <c r="F19" s="6">
        <v>18</v>
      </c>
      <c r="G19" s="59"/>
      <c r="H19" s="6"/>
      <c r="I19" s="7">
        <v>7</v>
      </c>
      <c r="J19" s="7">
        <v>26</v>
      </c>
      <c r="K19" s="6">
        <v>35</v>
      </c>
      <c r="L19" s="7">
        <v>50</v>
      </c>
      <c r="M19" s="6">
        <v>140</v>
      </c>
      <c r="N19" s="7">
        <v>9</v>
      </c>
      <c r="O19" s="6">
        <v>15</v>
      </c>
      <c r="P19" s="7">
        <v>41</v>
      </c>
      <c r="Q19" s="31">
        <f aca="true" t="shared" si="0" ref="Q19:Q48">(F19+H19+J19+L19+N19+P19)</f>
        <v>144</v>
      </c>
    </row>
    <row r="20" spans="1:17" ht="15">
      <c r="A20" s="68">
        <v>3</v>
      </c>
      <c r="B20" s="131" t="s">
        <v>754</v>
      </c>
      <c r="C20" s="127" t="s">
        <v>94</v>
      </c>
      <c r="D20" s="2">
        <v>14</v>
      </c>
      <c r="E20" s="95">
        <v>0.00318287037037037</v>
      </c>
      <c r="F20" s="6">
        <v>30</v>
      </c>
      <c r="G20" s="59"/>
      <c r="H20" s="6"/>
      <c r="I20" s="7">
        <v>2</v>
      </c>
      <c r="J20" s="7">
        <v>1</v>
      </c>
      <c r="K20" s="6">
        <v>34</v>
      </c>
      <c r="L20" s="7">
        <v>47</v>
      </c>
      <c r="M20" s="6">
        <v>150</v>
      </c>
      <c r="N20" s="7">
        <v>13</v>
      </c>
      <c r="O20" s="6">
        <v>15</v>
      </c>
      <c r="P20" s="7">
        <v>32</v>
      </c>
      <c r="Q20" s="31">
        <f t="shared" si="0"/>
        <v>123</v>
      </c>
    </row>
    <row r="21" spans="1:17" ht="15">
      <c r="A21" s="68">
        <v>4</v>
      </c>
      <c r="B21" s="131" t="s">
        <v>755</v>
      </c>
      <c r="C21" s="127" t="s">
        <v>94</v>
      </c>
      <c r="D21" s="2">
        <v>16</v>
      </c>
      <c r="E21" s="95">
        <v>0.003425925925925926</v>
      </c>
      <c r="F21" s="6">
        <v>13</v>
      </c>
      <c r="G21" s="59"/>
      <c r="H21" s="6"/>
      <c r="I21" s="7">
        <v>30</v>
      </c>
      <c r="J21" s="7">
        <v>50</v>
      </c>
      <c r="K21" s="6">
        <v>33</v>
      </c>
      <c r="L21" s="7">
        <v>52</v>
      </c>
      <c r="M21" s="6">
        <v>154</v>
      </c>
      <c r="N21" s="7">
        <v>8</v>
      </c>
      <c r="O21" s="6">
        <v>5</v>
      </c>
      <c r="P21" s="7">
        <v>18</v>
      </c>
      <c r="Q21" s="31">
        <f t="shared" si="0"/>
        <v>141</v>
      </c>
    </row>
    <row r="22" spans="1:17" ht="15">
      <c r="A22" s="68">
        <v>5</v>
      </c>
      <c r="B22" s="131" t="s">
        <v>756</v>
      </c>
      <c r="C22" s="127" t="s">
        <v>93</v>
      </c>
      <c r="D22" s="2">
        <v>15</v>
      </c>
      <c r="E22" s="95">
        <v>0.0031134259259259257</v>
      </c>
      <c r="F22" s="6">
        <v>32</v>
      </c>
      <c r="G22" s="59"/>
      <c r="H22" s="6"/>
      <c r="I22" s="7">
        <v>1</v>
      </c>
      <c r="J22" s="7">
        <v>8</v>
      </c>
      <c r="K22" s="6">
        <v>30</v>
      </c>
      <c r="L22" s="7">
        <v>32</v>
      </c>
      <c r="M22" s="6">
        <v>195</v>
      </c>
      <c r="N22" s="7">
        <v>35</v>
      </c>
      <c r="O22" s="6">
        <v>6</v>
      </c>
      <c r="P22" s="7">
        <v>22</v>
      </c>
      <c r="Q22" s="31">
        <f t="shared" si="0"/>
        <v>129</v>
      </c>
    </row>
    <row r="23" spans="1:17" ht="15">
      <c r="A23" s="68">
        <v>6</v>
      </c>
      <c r="B23" s="131" t="s">
        <v>757</v>
      </c>
      <c r="C23" s="127" t="s">
        <v>93</v>
      </c>
      <c r="D23" s="2">
        <v>14</v>
      </c>
      <c r="E23" s="95">
        <v>0.0034490740740740745</v>
      </c>
      <c r="F23" s="6">
        <v>13</v>
      </c>
      <c r="G23" s="59"/>
      <c r="H23" s="6"/>
      <c r="I23" s="7">
        <v>17</v>
      </c>
      <c r="J23" s="7">
        <v>22</v>
      </c>
      <c r="K23" s="6">
        <v>29</v>
      </c>
      <c r="L23" s="7">
        <v>41</v>
      </c>
      <c r="M23" s="6">
        <v>194</v>
      </c>
      <c r="N23" s="7">
        <v>25</v>
      </c>
      <c r="O23" s="6">
        <v>5</v>
      </c>
      <c r="P23" s="7">
        <v>15</v>
      </c>
      <c r="Q23" s="31">
        <f t="shared" si="0"/>
        <v>116</v>
      </c>
    </row>
    <row r="24" spans="1:17" ht="15">
      <c r="A24" s="68">
        <v>7</v>
      </c>
      <c r="B24" s="131" t="s">
        <v>758</v>
      </c>
      <c r="C24" s="127" t="s">
        <v>94</v>
      </c>
      <c r="D24" s="2">
        <v>15</v>
      </c>
      <c r="E24" s="95">
        <v>0.003923611111111111</v>
      </c>
      <c r="F24" s="6">
        <v>4</v>
      </c>
      <c r="G24" s="59"/>
      <c r="H24" s="6"/>
      <c r="I24" s="7">
        <v>30</v>
      </c>
      <c r="J24" s="7">
        <v>50</v>
      </c>
      <c r="K24" s="6">
        <v>20</v>
      </c>
      <c r="L24" s="7">
        <v>19</v>
      </c>
      <c r="M24" s="6">
        <v>172</v>
      </c>
      <c r="N24" s="7">
        <v>14</v>
      </c>
      <c r="O24" s="6">
        <v>6</v>
      </c>
      <c r="P24" s="7">
        <v>20</v>
      </c>
      <c r="Q24" s="31">
        <f t="shared" si="0"/>
        <v>107</v>
      </c>
    </row>
    <row r="25" spans="1:17" ht="15">
      <c r="A25" s="68">
        <v>8</v>
      </c>
      <c r="B25" s="131" t="s">
        <v>759</v>
      </c>
      <c r="C25" s="127" t="s">
        <v>93</v>
      </c>
      <c r="D25" s="2">
        <v>14</v>
      </c>
      <c r="E25" s="95">
        <v>0.0036226851851851854</v>
      </c>
      <c r="F25" s="6">
        <v>18</v>
      </c>
      <c r="G25" s="59"/>
      <c r="H25" s="6"/>
      <c r="I25" s="7">
        <v>9</v>
      </c>
      <c r="J25" s="7">
        <v>34</v>
      </c>
      <c r="K25" s="6">
        <v>31</v>
      </c>
      <c r="L25" s="7">
        <v>40</v>
      </c>
      <c r="M25" s="6">
        <v>156</v>
      </c>
      <c r="N25" s="7">
        <v>16</v>
      </c>
      <c r="O25" s="6">
        <v>14</v>
      </c>
      <c r="P25" s="7">
        <v>29</v>
      </c>
      <c r="Q25" s="31">
        <f t="shared" si="0"/>
        <v>137</v>
      </c>
    </row>
    <row r="26" spans="1:17" ht="15">
      <c r="A26" s="68">
        <v>9</v>
      </c>
      <c r="B26" s="131" t="s">
        <v>760</v>
      </c>
      <c r="C26" s="127" t="s">
        <v>94</v>
      </c>
      <c r="D26" s="2">
        <v>14</v>
      </c>
      <c r="E26" s="95">
        <v>0.0026967592592592594</v>
      </c>
      <c r="F26" s="6">
        <v>36</v>
      </c>
      <c r="G26" s="59"/>
      <c r="H26" s="6"/>
      <c r="I26" s="7">
        <v>10</v>
      </c>
      <c r="J26" s="7">
        <v>38</v>
      </c>
      <c r="K26" s="6">
        <v>32</v>
      </c>
      <c r="L26" s="7">
        <v>42</v>
      </c>
      <c r="M26" s="6">
        <v>215</v>
      </c>
      <c r="N26" s="7">
        <v>40</v>
      </c>
      <c r="O26" s="6">
        <v>12</v>
      </c>
      <c r="P26" s="7">
        <v>32</v>
      </c>
      <c r="Q26" s="31">
        <f t="shared" si="0"/>
        <v>188</v>
      </c>
    </row>
    <row r="27" spans="1:17" ht="15">
      <c r="A27" s="68">
        <v>10</v>
      </c>
      <c r="B27" s="131" t="s">
        <v>761</v>
      </c>
      <c r="C27" s="127" t="s">
        <v>93</v>
      </c>
      <c r="D27" s="2">
        <v>15</v>
      </c>
      <c r="E27" s="95">
        <v>0.0036226851851851854</v>
      </c>
      <c r="F27" s="6">
        <v>18</v>
      </c>
      <c r="G27" s="59"/>
      <c r="H27" s="6"/>
      <c r="I27" s="7">
        <v>1</v>
      </c>
      <c r="J27" s="7">
        <v>8</v>
      </c>
      <c r="K27" s="6">
        <v>140</v>
      </c>
      <c r="L27" s="7">
        <v>9</v>
      </c>
      <c r="M27" s="6">
        <v>220</v>
      </c>
      <c r="N27" s="7">
        <v>45</v>
      </c>
      <c r="O27" s="6">
        <v>10</v>
      </c>
      <c r="P27" s="7">
        <v>30</v>
      </c>
      <c r="Q27" s="31">
        <f t="shared" si="0"/>
        <v>110</v>
      </c>
    </row>
    <row r="28" spans="1:17" ht="15">
      <c r="A28" s="68">
        <v>11</v>
      </c>
      <c r="B28" s="131" t="s">
        <v>762</v>
      </c>
      <c r="C28" s="127" t="s">
        <v>93</v>
      </c>
      <c r="D28" s="2">
        <v>15</v>
      </c>
      <c r="E28" s="95">
        <v>0.0031134259259259257</v>
      </c>
      <c r="F28" s="6">
        <v>32</v>
      </c>
      <c r="G28" s="59"/>
      <c r="H28" s="6"/>
      <c r="I28" s="7">
        <v>7</v>
      </c>
      <c r="J28" s="7">
        <v>26</v>
      </c>
      <c r="K28" s="6">
        <v>39</v>
      </c>
      <c r="L28" s="7">
        <v>58</v>
      </c>
      <c r="M28" s="6">
        <v>195</v>
      </c>
      <c r="N28" s="7">
        <v>35</v>
      </c>
      <c r="O28" s="6">
        <v>18</v>
      </c>
      <c r="P28" s="7">
        <v>41</v>
      </c>
      <c r="Q28" s="31">
        <f t="shared" si="0"/>
        <v>192</v>
      </c>
    </row>
    <row r="29" spans="1:17" ht="15">
      <c r="A29" s="68">
        <v>12</v>
      </c>
      <c r="B29" s="131" t="s">
        <v>763</v>
      </c>
      <c r="C29" s="127" t="s">
        <v>93</v>
      </c>
      <c r="D29" s="2">
        <v>15</v>
      </c>
      <c r="E29" s="95">
        <v>0.00318287037037037</v>
      </c>
      <c r="F29" s="6">
        <v>30</v>
      </c>
      <c r="G29" s="59"/>
      <c r="H29" s="6"/>
      <c r="I29" s="7">
        <v>18</v>
      </c>
      <c r="J29" s="7">
        <v>24</v>
      </c>
      <c r="K29" s="6">
        <v>28</v>
      </c>
      <c r="L29" s="7">
        <v>38</v>
      </c>
      <c r="M29" s="6">
        <v>175</v>
      </c>
      <c r="N29" s="7">
        <v>25</v>
      </c>
      <c r="O29" s="6">
        <v>12</v>
      </c>
      <c r="P29" s="7">
        <v>24</v>
      </c>
      <c r="Q29" s="31">
        <f t="shared" si="0"/>
        <v>141</v>
      </c>
    </row>
    <row r="30" spans="1:17" ht="15">
      <c r="A30" s="68">
        <v>13</v>
      </c>
      <c r="B30" s="131" t="s">
        <v>764</v>
      </c>
      <c r="C30" s="127" t="s">
        <v>94</v>
      </c>
      <c r="D30" s="2">
        <v>15</v>
      </c>
      <c r="E30" s="95">
        <v>0.004201388888888889</v>
      </c>
      <c r="F30" s="6">
        <v>6</v>
      </c>
      <c r="G30" s="59"/>
      <c r="H30" s="6"/>
      <c r="I30" s="7">
        <v>25</v>
      </c>
      <c r="J30" s="7">
        <v>38</v>
      </c>
      <c r="K30" s="6">
        <v>30</v>
      </c>
      <c r="L30" s="7">
        <v>44</v>
      </c>
      <c r="M30" s="6">
        <v>140</v>
      </c>
      <c r="N30" s="7">
        <v>9</v>
      </c>
      <c r="O30" s="6">
        <v>30</v>
      </c>
      <c r="P30" s="7">
        <v>65</v>
      </c>
      <c r="Q30" s="31">
        <f t="shared" si="0"/>
        <v>162</v>
      </c>
    </row>
    <row r="31" spans="1:17" ht="15">
      <c r="A31" s="69">
        <v>14</v>
      </c>
      <c r="B31" s="131" t="s">
        <v>765</v>
      </c>
      <c r="C31" s="127" t="s">
        <v>93</v>
      </c>
      <c r="D31" s="2">
        <v>15</v>
      </c>
      <c r="E31" s="95">
        <v>0.004027777777777778</v>
      </c>
      <c r="F31" s="6">
        <v>9</v>
      </c>
      <c r="G31" s="59"/>
      <c r="H31" s="6"/>
      <c r="I31" s="7">
        <v>10</v>
      </c>
      <c r="J31" s="7">
        <v>38</v>
      </c>
      <c r="K31" s="6">
        <v>34</v>
      </c>
      <c r="L31" s="7">
        <v>47</v>
      </c>
      <c r="M31" s="6">
        <v>125</v>
      </c>
      <c r="N31" s="7">
        <v>4</v>
      </c>
      <c r="O31" s="6">
        <v>15</v>
      </c>
      <c r="P31" s="7">
        <v>32</v>
      </c>
      <c r="Q31" s="31">
        <f t="shared" si="0"/>
        <v>130</v>
      </c>
    </row>
    <row r="32" spans="1:17" ht="15">
      <c r="A32" s="69">
        <v>15</v>
      </c>
      <c r="B32" s="131" t="s">
        <v>766</v>
      </c>
      <c r="C32" s="127" t="s">
        <v>93</v>
      </c>
      <c r="D32" s="2">
        <v>15</v>
      </c>
      <c r="E32" s="95">
        <v>0.002743055555555556</v>
      </c>
      <c r="F32" s="6">
        <v>34</v>
      </c>
      <c r="G32" s="59"/>
      <c r="H32" s="6"/>
      <c r="I32" s="7">
        <v>23</v>
      </c>
      <c r="J32" s="7">
        <v>34</v>
      </c>
      <c r="K32" s="6">
        <v>28</v>
      </c>
      <c r="L32" s="7">
        <v>38</v>
      </c>
      <c r="M32" s="6">
        <v>225</v>
      </c>
      <c r="N32" s="7">
        <v>50</v>
      </c>
      <c r="O32" s="6">
        <v>6</v>
      </c>
      <c r="P32" s="7">
        <v>20</v>
      </c>
      <c r="Q32" s="31">
        <f t="shared" si="0"/>
        <v>176</v>
      </c>
    </row>
    <row r="33" spans="1:17" ht="15">
      <c r="A33" s="69">
        <v>16</v>
      </c>
      <c r="B33" s="131" t="s">
        <v>767</v>
      </c>
      <c r="C33" s="127" t="s">
        <v>93</v>
      </c>
      <c r="D33" s="2">
        <v>15</v>
      </c>
      <c r="E33" s="95">
        <v>0.002916666666666667</v>
      </c>
      <c r="F33" s="4">
        <v>39</v>
      </c>
      <c r="G33" s="59"/>
      <c r="H33" s="6"/>
      <c r="I33" s="7">
        <v>14</v>
      </c>
      <c r="J33" s="7">
        <v>16</v>
      </c>
      <c r="K33" s="6">
        <v>20</v>
      </c>
      <c r="L33" s="7">
        <v>19</v>
      </c>
      <c r="M33" s="4">
        <v>175</v>
      </c>
      <c r="N33" s="5">
        <v>26</v>
      </c>
      <c r="O33" s="6">
        <v>14</v>
      </c>
      <c r="P33" s="7">
        <v>29</v>
      </c>
      <c r="Q33" s="31">
        <f t="shared" si="0"/>
        <v>129</v>
      </c>
    </row>
    <row r="34" spans="1:17" ht="15">
      <c r="A34" s="69">
        <v>17</v>
      </c>
      <c r="B34" s="131" t="s">
        <v>768</v>
      </c>
      <c r="C34" s="127" t="s">
        <v>93</v>
      </c>
      <c r="D34" s="2">
        <v>15</v>
      </c>
      <c r="E34" s="95">
        <v>0.003587962962962963</v>
      </c>
      <c r="F34" s="6">
        <v>10</v>
      </c>
      <c r="G34" s="59"/>
      <c r="H34" s="6"/>
      <c r="I34" s="5">
        <v>7</v>
      </c>
      <c r="J34" s="5">
        <v>13</v>
      </c>
      <c r="K34" s="6">
        <v>27</v>
      </c>
      <c r="L34" s="7">
        <v>35</v>
      </c>
      <c r="M34" s="6">
        <v>190</v>
      </c>
      <c r="N34" s="7">
        <v>23</v>
      </c>
      <c r="O34" s="6">
        <v>12</v>
      </c>
      <c r="P34" s="7">
        <v>32</v>
      </c>
      <c r="Q34" s="31">
        <f t="shared" si="0"/>
        <v>113</v>
      </c>
    </row>
    <row r="35" spans="1:17" ht="15">
      <c r="A35" s="69">
        <v>18</v>
      </c>
      <c r="B35" s="131" t="s">
        <v>769</v>
      </c>
      <c r="C35" s="127" t="s">
        <v>93</v>
      </c>
      <c r="D35" s="2">
        <v>15</v>
      </c>
      <c r="E35" s="95">
        <v>0.003194444444444444</v>
      </c>
      <c r="F35" s="6">
        <v>16</v>
      </c>
      <c r="G35" s="59"/>
      <c r="H35" s="6"/>
      <c r="I35" s="7">
        <v>12</v>
      </c>
      <c r="J35" s="7">
        <v>34</v>
      </c>
      <c r="K35" s="6">
        <v>33</v>
      </c>
      <c r="L35" s="7">
        <v>52</v>
      </c>
      <c r="M35" s="6">
        <v>174</v>
      </c>
      <c r="N35" s="7">
        <v>11</v>
      </c>
      <c r="O35" s="6">
        <v>9</v>
      </c>
      <c r="P35" s="7">
        <v>18</v>
      </c>
      <c r="Q35" s="31">
        <f t="shared" si="0"/>
        <v>131</v>
      </c>
    </row>
    <row r="36" spans="1:17" ht="15">
      <c r="A36" s="69">
        <v>19</v>
      </c>
      <c r="B36" s="131" t="s">
        <v>770</v>
      </c>
      <c r="C36" s="127" t="s">
        <v>93</v>
      </c>
      <c r="D36" s="2">
        <v>15</v>
      </c>
      <c r="E36" s="95">
        <v>0.0030208333333333333</v>
      </c>
      <c r="F36" s="6">
        <v>24</v>
      </c>
      <c r="G36" s="59"/>
      <c r="H36" s="6"/>
      <c r="I36" s="7">
        <v>18</v>
      </c>
      <c r="J36" s="7">
        <v>20</v>
      </c>
      <c r="K36" s="6">
        <v>24</v>
      </c>
      <c r="L36" s="7">
        <v>27</v>
      </c>
      <c r="M36" s="6">
        <v>217</v>
      </c>
      <c r="N36" s="7">
        <v>42</v>
      </c>
      <c r="O36" s="6">
        <v>18</v>
      </c>
      <c r="P36" s="7">
        <v>41</v>
      </c>
      <c r="Q36" s="31">
        <f t="shared" si="0"/>
        <v>154</v>
      </c>
    </row>
    <row r="37" spans="1:17" ht="15">
      <c r="A37" s="69">
        <v>20</v>
      </c>
      <c r="B37" s="131" t="s">
        <v>771</v>
      </c>
      <c r="C37" s="127" t="s">
        <v>94</v>
      </c>
      <c r="D37" s="2">
        <v>15</v>
      </c>
      <c r="E37" s="95">
        <v>0.003321759259259259</v>
      </c>
      <c r="F37" s="6">
        <v>16</v>
      </c>
      <c r="G37" s="59"/>
      <c r="H37" s="6"/>
      <c r="I37" s="7">
        <v>6</v>
      </c>
      <c r="J37" s="7">
        <v>13</v>
      </c>
      <c r="K37" s="6">
        <v>29</v>
      </c>
      <c r="L37" s="7">
        <v>41</v>
      </c>
      <c r="M37" s="6">
        <v>182</v>
      </c>
      <c r="N37" s="7">
        <v>19</v>
      </c>
      <c r="O37" s="6">
        <v>12</v>
      </c>
      <c r="P37" s="7">
        <v>24</v>
      </c>
      <c r="Q37" s="31">
        <f t="shared" si="0"/>
        <v>113</v>
      </c>
    </row>
    <row r="38" spans="1:17" ht="15">
      <c r="A38" s="69">
        <v>21</v>
      </c>
      <c r="B38" s="131" t="s">
        <v>772</v>
      </c>
      <c r="C38" s="127" t="s">
        <v>94</v>
      </c>
      <c r="D38" s="2">
        <v>15</v>
      </c>
      <c r="E38" s="95">
        <v>0.003321759259259259</v>
      </c>
      <c r="F38" s="6">
        <v>16</v>
      </c>
      <c r="G38" s="59"/>
      <c r="H38" s="6"/>
      <c r="I38" s="7">
        <v>15</v>
      </c>
      <c r="J38" s="7">
        <v>14</v>
      </c>
      <c r="K38" s="6">
        <v>20</v>
      </c>
      <c r="L38" s="7">
        <v>19</v>
      </c>
      <c r="M38" s="6">
        <v>182</v>
      </c>
      <c r="N38" s="7">
        <v>19</v>
      </c>
      <c r="O38" s="6">
        <v>30</v>
      </c>
      <c r="P38" s="7">
        <v>65</v>
      </c>
      <c r="Q38" s="31">
        <f t="shared" si="0"/>
        <v>133</v>
      </c>
    </row>
    <row r="39" spans="1:17" ht="16.5">
      <c r="A39" s="69">
        <v>22</v>
      </c>
      <c r="B39" s="125" t="s">
        <v>773</v>
      </c>
      <c r="C39" s="2" t="s">
        <v>93</v>
      </c>
      <c r="D39" s="22">
        <v>15</v>
      </c>
      <c r="E39" s="95">
        <v>0.00318287037037037</v>
      </c>
      <c r="F39" s="6">
        <v>30</v>
      </c>
      <c r="G39" s="59"/>
      <c r="H39" s="6"/>
      <c r="I39" s="7">
        <v>8</v>
      </c>
      <c r="J39" s="7">
        <v>30</v>
      </c>
      <c r="K39" s="6">
        <v>190</v>
      </c>
      <c r="L39" s="7">
        <v>23</v>
      </c>
      <c r="M39" s="6">
        <v>217</v>
      </c>
      <c r="N39" s="7">
        <v>42</v>
      </c>
      <c r="O39" s="6">
        <v>7</v>
      </c>
      <c r="P39" s="7">
        <v>24</v>
      </c>
      <c r="Q39" s="31">
        <f t="shared" si="0"/>
        <v>149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0.07449074074074073</v>
      </c>
      <c r="F48" s="17">
        <f aca="true" t="shared" si="1" ref="F48:P48">SUM(F18:F47)</f>
        <v>446</v>
      </c>
      <c r="G48" s="60">
        <f t="shared" si="1"/>
        <v>0</v>
      </c>
      <c r="H48" s="17">
        <f>SUM(H18:H47)</f>
        <v>0</v>
      </c>
      <c r="I48" s="18">
        <f t="shared" si="1"/>
        <v>274</v>
      </c>
      <c r="J48" s="18">
        <f t="shared" si="1"/>
        <v>539</v>
      </c>
      <c r="K48" s="17">
        <f t="shared" si="1"/>
        <v>919</v>
      </c>
      <c r="L48" s="18">
        <f t="shared" si="1"/>
        <v>825</v>
      </c>
      <c r="M48" s="17">
        <f t="shared" si="1"/>
        <v>3958</v>
      </c>
      <c r="N48" s="18">
        <f t="shared" si="1"/>
        <v>522</v>
      </c>
      <c r="O48" s="17">
        <f t="shared" si="1"/>
        <v>276</v>
      </c>
      <c r="P48" s="18">
        <f t="shared" si="1"/>
        <v>669</v>
      </c>
      <c r="Q48" s="31">
        <f t="shared" si="0"/>
        <v>3001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0.0033859427609427605</v>
      </c>
      <c r="F49" s="19">
        <f>SUM(F18:F47)/$F13</f>
        <v>20.272727272727273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12.454545454545455</v>
      </c>
      <c r="J49" s="19">
        <f t="shared" si="2"/>
        <v>24.5</v>
      </c>
      <c r="K49" s="19">
        <f t="shared" si="2"/>
        <v>41.77272727272727</v>
      </c>
      <c r="L49" s="19">
        <f t="shared" si="2"/>
        <v>37.5</v>
      </c>
      <c r="M49" s="19">
        <f t="shared" si="2"/>
        <v>179.9090909090909</v>
      </c>
      <c r="N49" s="19">
        <f t="shared" si="2"/>
        <v>23.727272727272727</v>
      </c>
      <c r="O49" s="19">
        <f t="shared" si="2"/>
        <v>12.545454545454545</v>
      </c>
      <c r="P49" s="19">
        <f t="shared" si="2"/>
        <v>30.40909090909091</v>
      </c>
      <c r="Q49" s="19">
        <f>SUM(Q18:Q47)/$F13/6</f>
        <v>22.734848484848484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P8:R8"/>
    <mergeCell ref="Q16:Q17"/>
    <mergeCell ref="P10:R10"/>
    <mergeCell ref="A12:F12"/>
    <mergeCell ref="P12:R12"/>
    <mergeCell ref="J13:Q13"/>
    <mergeCell ref="A15:A17"/>
    <mergeCell ref="B15:B17"/>
    <mergeCell ref="C15:C17"/>
    <mergeCell ref="D15:D17"/>
    <mergeCell ref="E15:Q15"/>
    <mergeCell ref="A49:B49"/>
    <mergeCell ref="G16:H16"/>
    <mergeCell ref="I16:J16"/>
    <mergeCell ref="K16:L16"/>
    <mergeCell ref="M16:N16"/>
    <mergeCell ref="O16:P16"/>
    <mergeCell ref="E16:F16"/>
  </mergeCells>
  <conditionalFormatting sqref="K29">
    <cfRule type="cellIs" priority="15" dxfId="109" operator="equal" stopIfTrue="1">
      <formula>0</formula>
    </cfRule>
  </conditionalFormatting>
  <conditionalFormatting sqref="K32">
    <cfRule type="cellIs" priority="9" dxfId="109" operator="equal" stopIfTrue="1">
      <formula>0</formula>
    </cfRule>
  </conditionalFormatting>
  <conditionalFormatting sqref="K32">
    <cfRule type="cellIs" priority="8" dxfId="109" operator="equal" stopIfTrue="1">
      <formula>0</formula>
    </cfRule>
  </conditionalFormatting>
  <conditionalFormatting sqref="K32">
    <cfRule type="cellIs" priority="7" dxfId="109" operator="equal" stopIfTrue="1">
      <formula>0</formula>
    </cfRule>
  </conditionalFormatting>
  <conditionalFormatting sqref="K32">
    <cfRule type="cellIs" priority="6" dxfId="109" operator="equal" stopIfTrue="1">
      <formula>0</formula>
    </cfRule>
  </conditionalFormatting>
  <conditionalFormatting sqref="K36">
    <cfRule type="cellIs" priority="5" dxfId="109" operator="equal" stopIfTrue="1">
      <formula>0</formula>
    </cfRule>
  </conditionalFormatting>
  <conditionalFormatting sqref="K36">
    <cfRule type="cellIs" priority="4" dxfId="109" operator="equal" stopIfTrue="1">
      <formula>0</formula>
    </cfRule>
  </conditionalFormatting>
  <conditionalFormatting sqref="K36">
    <cfRule type="cellIs" priority="3" dxfId="109" operator="equal" stopIfTrue="1">
      <formula>0</formula>
    </cfRule>
  </conditionalFormatting>
  <conditionalFormatting sqref="K36">
    <cfRule type="cellIs" priority="2" dxfId="109" operator="equal" stopIfTrue="1">
      <formula>0</formula>
    </cfRule>
  </conditionalFormatting>
  <conditionalFormatting sqref="K36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3">
      <selection activeCell="P42" sqref="P42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8.281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0.96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600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599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152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24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61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2" t="s">
        <v>601</v>
      </c>
      <c r="C18" s="2" t="s">
        <v>94</v>
      </c>
      <c r="D18" s="2">
        <v>16</v>
      </c>
      <c r="E18" s="95">
        <v>0.002789351851851852</v>
      </c>
      <c r="F18" s="4">
        <v>22</v>
      </c>
      <c r="G18" s="59">
        <v>0</v>
      </c>
      <c r="H18" s="4"/>
      <c r="I18" s="5">
        <v>7</v>
      </c>
      <c r="J18" s="5">
        <v>13</v>
      </c>
      <c r="K18" s="4">
        <v>27</v>
      </c>
      <c r="L18" s="5">
        <v>26</v>
      </c>
      <c r="M18" s="4">
        <v>210</v>
      </c>
      <c r="N18" s="5">
        <v>22</v>
      </c>
      <c r="O18" s="4">
        <v>5</v>
      </c>
      <c r="P18" s="5">
        <v>15</v>
      </c>
      <c r="Q18" s="31">
        <f>(F18+H18+J18+L18+N18+P18)</f>
        <v>98</v>
      </c>
    </row>
    <row r="19" spans="1:17" ht="15">
      <c r="A19" s="68">
        <v>2</v>
      </c>
      <c r="B19" s="115" t="s">
        <v>602</v>
      </c>
      <c r="C19" s="2" t="s">
        <v>94</v>
      </c>
      <c r="D19" s="2">
        <v>16</v>
      </c>
      <c r="E19" s="95">
        <v>0.0026041666666666665</v>
      </c>
      <c r="F19" s="6">
        <v>29</v>
      </c>
      <c r="G19" s="59"/>
      <c r="H19" s="6"/>
      <c r="I19" s="7">
        <v>12</v>
      </c>
      <c r="J19" s="7">
        <v>34</v>
      </c>
      <c r="K19" s="6">
        <v>30</v>
      </c>
      <c r="L19" s="7">
        <v>32</v>
      </c>
      <c r="M19" s="6">
        <v>255</v>
      </c>
      <c r="N19" s="7">
        <v>61</v>
      </c>
      <c r="O19" s="6">
        <v>15</v>
      </c>
      <c r="P19" s="7">
        <v>41</v>
      </c>
      <c r="Q19" s="31">
        <f aca="true" t="shared" si="0" ref="Q19:Q48">(F19+H19+J19+L19+N19+P19)</f>
        <v>197</v>
      </c>
    </row>
    <row r="20" spans="1:17" ht="15">
      <c r="A20" s="68">
        <v>3</v>
      </c>
      <c r="B20" s="123" t="s">
        <v>603</v>
      </c>
      <c r="C20" s="2" t="s">
        <v>94</v>
      </c>
      <c r="D20" s="2">
        <v>16</v>
      </c>
      <c r="E20" s="95">
        <v>0.0036111111111111114</v>
      </c>
      <c r="F20" s="6">
        <v>13</v>
      </c>
      <c r="G20" s="59"/>
      <c r="H20" s="6"/>
      <c r="I20" s="7">
        <v>18</v>
      </c>
      <c r="J20" s="7">
        <v>20</v>
      </c>
      <c r="K20" s="6">
        <v>26</v>
      </c>
      <c r="L20" s="7">
        <v>28</v>
      </c>
      <c r="M20" s="6">
        <v>172</v>
      </c>
      <c r="N20" s="7">
        <v>19</v>
      </c>
      <c r="O20" s="6">
        <v>22</v>
      </c>
      <c r="P20" s="7">
        <v>52</v>
      </c>
      <c r="Q20" s="31">
        <f t="shared" si="0"/>
        <v>132</v>
      </c>
    </row>
    <row r="21" spans="1:17" ht="15">
      <c r="A21" s="68">
        <v>4</v>
      </c>
      <c r="B21" s="123" t="s">
        <v>853</v>
      </c>
      <c r="C21" s="2" t="s">
        <v>94</v>
      </c>
      <c r="D21" s="2">
        <v>16</v>
      </c>
      <c r="E21" s="95">
        <v>0.0024768518518518516</v>
      </c>
      <c r="F21" s="6">
        <v>34</v>
      </c>
      <c r="G21" s="59"/>
      <c r="H21" s="6"/>
      <c r="I21" s="7">
        <v>6</v>
      </c>
      <c r="J21" s="7">
        <v>13</v>
      </c>
      <c r="K21" s="6">
        <v>30</v>
      </c>
      <c r="L21" s="7">
        <v>32</v>
      </c>
      <c r="M21" s="6">
        <v>225</v>
      </c>
      <c r="N21" s="7">
        <v>35</v>
      </c>
      <c r="O21" s="6">
        <v>5</v>
      </c>
      <c r="P21" s="7">
        <v>18</v>
      </c>
      <c r="Q21" s="31">
        <f t="shared" si="0"/>
        <v>132</v>
      </c>
    </row>
    <row r="22" spans="1:17" ht="15">
      <c r="A22" s="68">
        <v>5</v>
      </c>
      <c r="B22" s="123" t="s">
        <v>604</v>
      </c>
      <c r="C22" s="2" t="s">
        <v>93</v>
      </c>
      <c r="D22" s="2">
        <v>16</v>
      </c>
      <c r="E22" s="95">
        <v>0.002731481481481482</v>
      </c>
      <c r="F22" s="6">
        <v>42</v>
      </c>
      <c r="G22" s="59"/>
      <c r="H22" s="6"/>
      <c r="I22" s="7">
        <v>45</v>
      </c>
      <c r="J22" s="7">
        <v>63</v>
      </c>
      <c r="K22" s="6">
        <v>34</v>
      </c>
      <c r="L22" s="7">
        <v>50</v>
      </c>
      <c r="M22" s="6">
        <v>178</v>
      </c>
      <c r="N22" s="7">
        <v>22</v>
      </c>
      <c r="O22" s="6">
        <v>30</v>
      </c>
      <c r="P22" s="7">
        <v>65</v>
      </c>
      <c r="Q22" s="31">
        <f t="shared" si="0"/>
        <v>242</v>
      </c>
    </row>
    <row r="23" spans="1:17" ht="15">
      <c r="A23" s="68">
        <v>6</v>
      </c>
      <c r="B23" s="123" t="s">
        <v>605</v>
      </c>
      <c r="C23" s="2" t="s">
        <v>94</v>
      </c>
      <c r="D23" s="2">
        <v>16</v>
      </c>
      <c r="E23" s="95" t="s">
        <v>857</v>
      </c>
      <c r="F23" s="6"/>
      <c r="G23" s="59"/>
      <c r="H23" s="6"/>
      <c r="I23" s="7"/>
      <c r="J23" s="7"/>
      <c r="K23" s="6"/>
      <c r="L23" s="7"/>
      <c r="M23" s="6"/>
      <c r="N23" s="7"/>
      <c r="O23" s="6"/>
      <c r="P23" s="7"/>
      <c r="Q23" s="31">
        <f t="shared" si="0"/>
        <v>0</v>
      </c>
    </row>
    <row r="24" spans="1:17" ht="15">
      <c r="A24" s="68">
        <v>7</v>
      </c>
      <c r="B24" s="123" t="s">
        <v>606</v>
      </c>
      <c r="C24" s="2" t="s">
        <v>93</v>
      </c>
      <c r="D24" s="2">
        <v>16</v>
      </c>
      <c r="E24" s="95">
        <v>0.0034606481481481485</v>
      </c>
      <c r="F24" s="6">
        <v>22</v>
      </c>
      <c r="G24" s="59"/>
      <c r="H24" s="6"/>
      <c r="I24" s="7">
        <v>20</v>
      </c>
      <c r="J24" s="7">
        <v>28</v>
      </c>
      <c r="K24" s="6">
        <v>27</v>
      </c>
      <c r="L24" s="7">
        <v>35</v>
      </c>
      <c r="M24" s="6">
        <v>150</v>
      </c>
      <c r="N24" s="7">
        <v>13</v>
      </c>
      <c r="O24" s="6">
        <v>26</v>
      </c>
      <c r="P24" s="7">
        <v>32</v>
      </c>
      <c r="Q24" s="31">
        <f t="shared" si="0"/>
        <v>130</v>
      </c>
    </row>
    <row r="25" spans="1:17" ht="15">
      <c r="A25" s="68">
        <v>8</v>
      </c>
      <c r="B25" s="115" t="s">
        <v>607</v>
      </c>
      <c r="C25" s="2" t="s">
        <v>93</v>
      </c>
      <c r="D25" s="2">
        <v>16</v>
      </c>
      <c r="E25" s="95">
        <v>0.002673611111111111</v>
      </c>
      <c r="F25" s="6">
        <v>44</v>
      </c>
      <c r="G25" s="59"/>
      <c r="H25" s="6"/>
      <c r="I25" s="7">
        <v>23</v>
      </c>
      <c r="J25" s="7">
        <v>30</v>
      </c>
      <c r="K25" s="6">
        <v>31</v>
      </c>
      <c r="L25" s="7">
        <v>41</v>
      </c>
      <c r="M25" s="6">
        <v>184</v>
      </c>
      <c r="N25" s="7">
        <v>25</v>
      </c>
      <c r="O25" s="6">
        <v>14</v>
      </c>
      <c r="P25" s="7">
        <v>29</v>
      </c>
      <c r="Q25" s="31">
        <f t="shared" si="0"/>
        <v>169</v>
      </c>
    </row>
    <row r="26" spans="1:17" ht="15">
      <c r="A26" s="68">
        <v>9</v>
      </c>
      <c r="B26" s="123" t="s">
        <v>608</v>
      </c>
      <c r="C26" s="2" t="s">
        <v>94</v>
      </c>
      <c r="D26" s="2">
        <v>16</v>
      </c>
      <c r="E26" s="95">
        <v>0.0025925925925925925</v>
      </c>
      <c r="F26" s="6">
        <v>29</v>
      </c>
      <c r="G26" s="59"/>
      <c r="H26" s="6"/>
      <c r="I26" s="7">
        <v>13</v>
      </c>
      <c r="J26" s="7">
        <v>38</v>
      </c>
      <c r="K26" s="6">
        <v>30</v>
      </c>
      <c r="L26" s="7">
        <v>32</v>
      </c>
      <c r="M26" s="6">
        <v>246</v>
      </c>
      <c r="N26" s="7">
        <v>56</v>
      </c>
      <c r="O26" s="6">
        <v>12</v>
      </c>
      <c r="P26" s="7">
        <v>32</v>
      </c>
      <c r="Q26" s="31">
        <f t="shared" si="0"/>
        <v>187</v>
      </c>
    </row>
    <row r="27" spans="1:17" ht="15">
      <c r="A27" s="68">
        <v>10</v>
      </c>
      <c r="B27" s="123" t="s">
        <v>609</v>
      </c>
      <c r="C27" s="2" t="s">
        <v>93</v>
      </c>
      <c r="D27" s="2">
        <v>16</v>
      </c>
      <c r="E27" s="95">
        <v>0.0036805555555555554</v>
      </c>
      <c r="F27" s="6">
        <v>12</v>
      </c>
      <c r="G27" s="59"/>
      <c r="H27" s="6"/>
      <c r="I27" s="7">
        <v>20</v>
      </c>
      <c r="J27" s="7">
        <v>16</v>
      </c>
      <c r="K27" s="6">
        <v>27</v>
      </c>
      <c r="L27" s="7">
        <v>30</v>
      </c>
      <c r="M27" s="6">
        <v>170</v>
      </c>
      <c r="N27" s="7">
        <v>18</v>
      </c>
      <c r="O27" s="6">
        <v>9</v>
      </c>
      <c r="P27" s="7">
        <v>18</v>
      </c>
      <c r="Q27" s="31">
        <f t="shared" si="0"/>
        <v>94</v>
      </c>
    </row>
    <row r="28" spans="1:17" ht="15">
      <c r="A28" s="68">
        <v>11</v>
      </c>
      <c r="B28" s="123" t="s">
        <v>610</v>
      </c>
      <c r="C28" s="2" t="s">
        <v>94</v>
      </c>
      <c r="D28" s="2">
        <v>16</v>
      </c>
      <c r="E28" s="95">
        <v>0.003599537037037037</v>
      </c>
      <c r="F28" s="6">
        <v>14</v>
      </c>
      <c r="G28" s="59"/>
      <c r="H28" s="6"/>
      <c r="I28" s="7">
        <v>8</v>
      </c>
      <c r="J28" s="7">
        <v>5</v>
      </c>
      <c r="K28" s="6">
        <v>25</v>
      </c>
      <c r="L28" s="7">
        <v>26</v>
      </c>
      <c r="M28" s="6">
        <v>170</v>
      </c>
      <c r="N28" s="7">
        <v>18</v>
      </c>
      <c r="O28" s="6">
        <v>18</v>
      </c>
      <c r="P28" s="7">
        <v>41</v>
      </c>
      <c r="Q28" s="31">
        <f t="shared" si="0"/>
        <v>104</v>
      </c>
    </row>
    <row r="29" spans="1:17" ht="15">
      <c r="A29" s="68">
        <v>12</v>
      </c>
      <c r="B29" s="123" t="s">
        <v>611</v>
      </c>
      <c r="C29" s="2" t="s">
        <v>94</v>
      </c>
      <c r="D29" s="2">
        <v>16</v>
      </c>
      <c r="E29" s="95">
        <v>0.0037384259259259263</v>
      </c>
      <c r="F29" s="6">
        <v>11</v>
      </c>
      <c r="G29" s="59"/>
      <c r="H29" s="6"/>
      <c r="I29" s="7">
        <v>12</v>
      </c>
      <c r="J29" s="7">
        <v>9</v>
      </c>
      <c r="K29" s="6">
        <v>28</v>
      </c>
      <c r="L29" s="7">
        <v>32</v>
      </c>
      <c r="M29" s="6">
        <v>174</v>
      </c>
      <c r="N29" s="7">
        <v>20</v>
      </c>
      <c r="O29" s="6">
        <v>12</v>
      </c>
      <c r="P29" s="7">
        <v>24</v>
      </c>
      <c r="Q29" s="31">
        <f t="shared" si="0"/>
        <v>96</v>
      </c>
    </row>
    <row r="30" spans="1:17" ht="15">
      <c r="A30" s="68">
        <v>13</v>
      </c>
      <c r="B30" s="123" t="s">
        <v>612</v>
      </c>
      <c r="C30" s="2" t="s">
        <v>94</v>
      </c>
      <c r="D30" s="2">
        <v>16</v>
      </c>
      <c r="E30" s="95">
        <v>0.002731481481481482</v>
      </c>
      <c r="F30" s="6">
        <v>42</v>
      </c>
      <c r="G30" s="59"/>
      <c r="H30" s="6"/>
      <c r="I30" s="7">
        <v>45</v>
      </c>
      <c r="J30" s="7">
        <v>63</v>
      </c>
      <c r="K30" s="6">
        <v>34</v>
      </c>
      <c r="L30" s="7">
        <v>50</v>
      </c>
      <c r="M30" s="6">
        <v>178</v>
      </c>
      <c r="N30" s="7">
        <v>22</v>
      </c>
      <c r="O30" s="6">
        <v>30</v>
      </c>
      <c r="P30" s="7">
        <v>65</v>
      </c>
      <c r="Q30" s="31">
        <f t="shared" si="0"/>
        <v>242</v>
      </c>
    </row>
    <row r="31" spans="1:17" ht="15">
      <c r="A31" s="69">
        <v>14</v>
      </c>
      <c r="B31" s="123" t="s">
        <v>624</v>
      </c>
      <c r="C31" s="2" t="s">
        <v>94</v>
      </c>
      <c r="D31" s="2">
        <v>16</v>
      </c>
      <c r="E31" s="95">
        <v>0.0027662037037037034</v>
      </c>
      <c r="F31" s="6">
        <v>40</v>
      </c>
      <c r="G31" s="59"/>
      <c r="H31" s="6"/>
      <c r="I31" s="7">
        <v>23</v>
      </c>
      <c r="J31" s="7">
        <v>22</v>
      </c>
      <c r="K31" s="6">
        <v>30</v>
      </c>
      <c r="L31" s="7">
        <v>32</v>
      </c>
      <c r="M31" s="6">
        <v>190</v>
      </c>
      <c r="N31" s="7">
        <v>28</v>
      </c>
      <c r="O31" s="6">
        <v>15</v>
      </c>
      <c r="P31" s="7">
        <v>32</v>
      </c>
      <c r="Q31" s="31">
        <f t="shared" si="0"/>
        <v>154</v>
      </c>
    </row>
    <row r="32" spans="1:17" ht="15">
      <c r="A32" s="69">
        <v>15</v>
      </c>
      <c r="B32" s="123" t="s">
        <v>613</v>
      </c>
      <c r="C32" s="2" t="s">
        <v>94</v>
      </c>
      <c r="D32" s="2">
        <v>16</v>
      </c>
      <c r="E32" s="95">
        <v>0.0025810185185185185</v>
      </c>
      <c r="F32" s="6">
        <v>30</v>
      </c>
      <c r="G32" s="59"/>
      <c r="H32" s="6"/>
      <c r="I32" s="7">
        <v>30</v>
      </c>
      <c r="J32" s="7">
        <v>69</v>
      </c>
      <c r="K32" s="6">
        <v>31</v>
      </c>
      <c r="L32" s="7">
        <v>41</v>
      </c>
      <c r="M32" s="6">
        <v>220</v>
      </c>
      <c r="N32" s="7">
        <v>30</v>
      </c>
      <c r="O32" s="6">
        <v>10</v>
      </c>
      <c r="P32" s="7">
        <v>28</v>
      </c>
      <c r="Q32" s="31">
        <f t="shared" si="0"/>
        <v>198</v>
      </c>
    </row>
    <row r="33" spans="1:17" ht="15">
      <c r="A33" s="69">
        <v>16</v>
      </c>
      <c r="B33" s="123" t="s">
        <v>614</v>
      </c>
      <c r="C33" s="2" t="s">
        <v>94</v>
      </c>
      <c r="D33" s="2">
        <v>17</v>
      </c>
      <c r="E33" s="95">
        <v>0.003900462962962963</v>
      </c>
      <c r="F33" s="6">
        <v>7</v>
      </c>
      <c r="G33" s="59"/>
      <c r="H33" s="6"/>
      <c r="I33" s="7">
        <v>12</v>
      </c>
      <c r="J33" s="7">
        <v>9</v>
      </c>
      <c r="K33" s="6">
        <v>25</v>
      </c>
      <c r="L33" s="7">
        <v>26</v>
      </c>
      <c r="M33" s="6">
        <v>160</v>
      </c>
      <c r="N33" s="7">
        <v>13</v>
      </c>
      <c r="O33" s="6">
        <v>4</v>
      </c>
      <c r="P33" s="7">
        <v>8</v>
      </c>
      <c r="Q33" s="31">
        <f t="shared" si="0"/>
        <v>63</v>
      </c>
    </row>
    <row r="34" spans="1:17" ht="15">
      <c r="A34" s="69">
        <v>17</v>
      </c>
      <c r="B34" s="123" t="s">
        <v>615</v>
      </c>
      <c r="C34" s="2" t="s">
        <v>93</v>
      </c>
      <c r="D34" s="2">
        <v>17</v>
      </c>
      <c r="E34" s="95">
        <v>0.0034953703703703705</v>
      </c>
      <c r="F34" s="6">
        <v>16</v>
      </c>
      <c r="G34" s="59"/>
      <c r="H34" s="6"/>
      <c r="I34" s="7">
        <v>4</v>
      </c>
      <c r="J34" s="7">
        <v>1</v>
      </c>
      <c r="K34" s="6">
        <v>26</v>
      </c>
      <c r="L34" s="7">
        <v>28</v>
      </c>
      <c r="M34" s="6">
        <v>175</v>
      </c>
      <c r="N34" s="7">
        <v>20</v>
      </c>
      <c r="O34" s="6">
        <v>8</v>
      </c>
      <c r="P34" s="7">
        <v>16</v>
      </c>
      <c r="Q34" s="31">
        <f t="shared" si="0"/>
        <v>81</v>
      </c>
    </row>
    <row r="35" spans="1:17" ht="15">
      <c r="A35" s="69">
        <v>18</v>
      </c>
      <c r="B35" s="123" t="s">
        <v>616</v>
      </c>
      <c r="C35" s="2" t="s">
        <v>94</v>
      </c>
      <c r="D35" s="2">
        <v>16</v>
      </c>
      <c r="E35" s="95">
        <v>0.0038425925925925923</v>
      </c>
      <c r="F35" s="6">
        <v>17</v>
      </c>
      <c r="G35" s="59"/>
      <c r="H35" s="6"/>
      <c r="I35" s="7">
        <v>32</v>
      </c>
      <c r="J35" s="7">
        <v>70</v>
      </c>
      <c r="K35" s="6">
        <v>32</v>
      </c>
      <c r="L35" s="7">
        <v>44</v>
      </c>
      <c r="M35" s="6">
        <v>224</v>
      </c>
      <c r="N35" s="7">
        <v>33</v>
      </c>
      <c r="O35" s="6">
        <v>17</v>
      </c>
      <c r="P35" s="7">
        <v>47</v>
      </c>
      <c r="Q35" s="31">
        <f t="shared" si="0"/>
        <v>211</v>
      </c>
    </row>
    <row r="36" spans="1:17" ht="15">
      <c r="A36" s="69">
        <v>19</v>
      </c>
      <c r="B36" s="123" t="s">
        <v>617</v>
      </c>
      <c r="C36" s="2" t="s">
        <v>93</v>
      </c>
      <c r="D36" s="2">
        <v>16</v>
      </c>
      <c r="E36" s="95">
        <v>0.002997685185185185</v>
      </c>
      <c r="F36" s="6">
        <v>30</v>
      </c>
      <c r="G36" s="59"/>
      <c r="H36" s="6"/>
      <c r="I36" s="7">
        <v>20</v>
      </c>
      <c r="J36" s="7">
        <v>16</v>
      </c>
      <c r="K36" s="6">
        <v>29</v>
      </c>
      <c r="L36" s="7">
        <v>35</v>
      </c>
      <c r="M36" s="6">
        <v>180</v>
      </c>
      <c r="N36" s="7">
        <v>23</v>
      </c>
      <c r="O36" s="6">
        <v>18</v>
      </c>
      <c r="P36" s="7">
        <v>41</v>
      </c>
      <c r="Q36" s="31">
        <f t="shared" si="0"/>
        <v>145</v>
      </c>
    </row>
    <row r="37" spans="1:17" ht="15">
      <c r="A37" s="69">
        <v>20</v>
      </c>
      <c r="B37" s="123" t="s">
        <v>618</v>
      </c>
      <c r="C37" s="2" t="s">
        <v>94</v>
      </c>
      <c r="D37" s="2">
        <v>15</v>
      </c>
      <c r="E37" s="95">
        <v>0.003599537037037037</v>
      </c>
      <c r="F37" s="6">
        <v>14</v>
      </c>
      <c r="G37" s="59"/>
      <c r="H37" s="6"/>
      <c r="I37" s="7">
        <v>7</v>
      </c>
      <c r="J37" s="7">
        <v>3</v>
      </c>
      <c r="K37" s="6">
        <v>27</v>
      </c>
      <c r="L37" s="7">
        <v>30</v>
      </c>
      <c r="M37" s="6">
        <v>167</v>
      </c>
      <c r="N37" s="7">
        <v>16</v>
      </c>
      <c r="O37" s="6">
        <v>25</v>
      </c>
      <c r="P37" s="7">
        <v>58</v>
      </c>
      <c r="Q37" s="31">
        <f t="shared" si="0"/>
        <v>121</v>
      </c>
    </row>
    <row r="38" spans="1:17" ht="15">
      <c r="A38" s="69">
        <v>21</v>
      </c>
      <c r="B38" s="123" t="s">
        <v>619</v>
      </c>
      <c r="C38" s="2" t="s">
        <v>94</v>
      </c>
      <c r="D38" s="2">
        <v>16</v>
      </c>
      <c r="E38" s="95">
        <v>0.0036805555555555554</v>
      </c>
      <c r="F38" s="6">
        <v>12</v>
      </c>
      <c r="G38" s="59"/>
      <c r="H38" s="6"/>
      <c r="I38" s="7">
        <v>12</v>
      </c>
      <c r="J38" s="7">
        <v>9</v>
      </c>
      <c r="K38" s="6">
        <v>25</v>
      </c>
      <c r="L38" s="7">
        <v>26</v>
      </c>
      <c r="M38" s="6">
        <v>165</v>
      </c>
      <c r="N38" s="7">
        <v>15</v>
      </c>
      <c r="O38" s="6">
        <v>8</v>
      </c>
      <c r="P38" s="7">
        <v>16</v>
      </c>
      <c r="Q38" s="31">
        <f t="shared" si="0"/>
        <v>78</v>
      </c>
    </row>
    <row r="39" spans="1:17" ht="15">
      <c r="A39" s="69">
        <v>22</v>
      </c>
      <c r="B39" s="123" t="s">
        <v>620</v>
      </c>
      <c r="C39" s="2" t="s">
        <v>94</v>
      </c>
      <c r="D39" s="22">
        <v>16</v>
      </c>
      <c r="E39" s="95">
        <v>0.0028124999999999995</v>
      </c>
      <c r="F39" s="6">
        <v>39</v>
      </c>
      <c r="G39" s="59"/>
      <c r="H39" s="6"/>
      <c r="I39" s="7">
        <v>15</v>
      </c>
      <c r="J39" s="7">
        <v>11</v>
      </c>
      <c r="K39" s="6">
        <v>30</v>
      </c>
      <c r="L39" s="7">
        <v>32</v>
      </c>
      <c r="M39" s="6">
        <v>185</v>
      </c>
      <c r="N39" s="7">
        <v>25</v>
      </c>
      <c r="O39" s="6">
        <v>20</v>
      </c>
      <c r="P39" s="7">
        <v>47</v>
      </c>
      <c r="Q39" s="31">
        <f t="shared" si="0"/>
        <v>154</v>
      </c>
    </row>
    <row r="40" spans="1:17" ht="15">
      <c r="A40" s="69">
        <v>23</v>
      </c>
      <c r="B40" s="123" t="s">
        <v>621</v>
      </c>
      <c r="C40" s="2" t="s">
        <v>93</v>
      </c>
      <c r="D40" s="9">
        <v>17</v>
      </c>
      <c r="E40" s="95">
        <v>0.0038425925925925923</v>
      </c>
      <c r="F40" s="6">
        <v>17</v>
      </c>
      <c r="G40" s="59"/>
      <c r="H40" s="6"/>
      <c r="I40" s="7">
        <v>32</v>
      </c>
      <c r="J40" s="7">
        <v>70</v>
      </c>
      <c r="K40" s="6">
        <v>32</v>
      </c>
      <c r="L40" s="7">
        <v>44</v>
      </c>
      <c r="M40" s="6">
        <v>224</v>
      </c>
      <c r="N40" s="7">
        <v>33</v>
      </c>
      <c r="O40" s="6">
        <v>17</v>
      </c>
      <c r="P40" s="7">
        <v>47</v>
      </c>
      <c r="Q40" s="31">
        <f t="shared" si="0"/>
        <v>211</v>
      </c>
    </row>
    <row r="41" spans="1:17" ht="15">
      <c r="A41" s="69">
        <v>24</v>
      </c>
      <c r="B41" s="124" t="s">
        <v>622</v>
      </c>
      <c r="C41" s="2" t="s">
        <v>94</v>
      </c>
      <c r="D41" s="9">
        <v>16</v>
      </c>
      <c r="E41" s="95">
        <v>0.0036226851851851854</v>
      </c>
      <c r="F41" s="6">
        <v>18</v>
      </c>
      <c r="G41" s="59"/>
      <c r="H41" s="6"/>
      <c r="I41" s="7">
        <v>4</v>
      </c>
      <c r="J41" s="7">
        <v>2</v>
      </c>
      <c r="K41" s="6">
        <v>33</v>
      </c>
      <c r="L41" s="7">
        <v>52</v>
      </c>
      <c r="M41" s="6">
        <v>156</v>
      </c>
      <c r="N41" s="7">
        <v>16</v>
      </c>
      <c r="O41" s="6">
        <v>11</v>
      </c>
      <c r="P41" s="7">
        <v>26</v>
      </c>
      <c r="Q41" s="31">
        <f t="shared" si="0"/>
        <v>114</v>
      </c>
    </row>
    <row r="42" spans="1:17" ht="15">
      <c r="A42" s="69">
        <v>25</v>
      </c>
      <c r="B42" s="123" t="s">
        <v>623</v>
      </c>
      <c r="C42" s="46" t="s">
        <v>93</v>
      </c>
      <c r="D42" s="3">
        <v>16</v>
      </c>
      <c r="E42" s="95">
        <v>0.0026967592592592594</v>
      </c>
      <c r="F42" s="6">
        <v>36</v>
      </c>
      <c r="G42" s="59"/>
      <c r="H42" s="6"/>
      <c r="I42" s="7">
        <v>7</v>
      </c>
      <c r="J42" s="7">
        <v>26</v>
      </c>
      <c r="K42" s="6">
        <v>35</v>
      </c>
      <c r="L42" s="7">
        <v>50</v>
      </c>
      <c r="M42" s="6">
        <v>215</v>
      </c>
      <c r="N42" s="7">
        <v>40</v>
      </c>
      <c r="O42" s="6">
        <v>-6</v>
      </c>
      <c r="P42" s="7">
        <v>0</v>
      </c>
      <c r="Q42" s="31">
        <f t="shared" si="0"/>
        <v>152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0.07652777777777778</v>
      </c>
      <c r="F48" s="17">
        <f aca="true" t="shared" si="1" ref="F48:P48">SUM(F18:F47)</f>
        <v>590</v>
      </c>
      <c r="G48" s="60">
        <f t="shared" si="1"/>
        <v>0</v>
      </c>
      <c r="H48" s="17">
        <f>SUM(H18:H47)</f>
        <v>0</v>
      </c>
      <c r="I48" s="18">
        <f t="shared" si="1"/>
        <v>427</v>
      </c>
      <c r="J48" s="18">
        <f t="shared" si="1"/>
        <v>640</v>
      </c>
      <c r="K48" s="17">
        <f t="shared" si="1"/>
        <v>704</v>
      </c>
      <c r="L48" s="18">
        <f t="shared" si="1"/>
        <v>854</v>
      </c>
      <c r="M48" s="17">
        <f t="shared" si="1"/>
        <v>4573</v>
      </c>
      <c r="N48" s="18">
        <f t="shared" si="1"/>
        <v>623</v>
      </c>
      <c r="O48" s="17">
        <f t="shared" si="1"/>
        <v>345</v>
      </c>
      <c r="P48" s="18">
        <f t="shared" si="1"/>
        <v>798</v>
      </c>
      <c r="Q48" s="31">
        <f t="shared" si="0"/>
        <v>3505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0.0031886574074074074</v>
      </c>
      <c r="F49" s="19">
        <f>SUM(F18:F47)/$F13</f>
        <v>24.583333333333332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17.791666666666668</v>
      </c>
      <c r="J49" s="19">
        <f t="shared" si="2"/>
        <v>26.666666666666668</v>
      </c>
      <c r="K49" s="19">
        <f t="shared" si="2"/>
        <v>29.333333333333332</v>
      </c>
      <c r="L49" s="19">
        <f t="shared" si="2"/>
        <v>35.583333333333336</v>
      </c>
      <c r="M49" s="19">
        <f t="shared" si="2"/>
        <v>190.54166666666666</v>
      </c>
      <c r="N49" s="19">
        <f t="shared" si="2"/>
        <v>25.958333333333332</v>
      </c>
      <c r="O49" s="19">
        <f t="shared" si="2"/>
        <v>14.375</v>
      </c>
      <c r="P49" s="19">
        <f t="shared" si="2"/>
        <v>33.25</v>
      </c>
      <c r="Q49" s="19">
        <f>SUM(Q18:Q47)/$F13/6</f>
        <v>24.340277777777775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P12:R12"/>
    <mergeCell ref="P8:R8"/>
    <mergeCell ref="P10:R10"/>
    <mergeCell ref="A15:A17"/>
    <mergeCell ref="B15:B17"/>
    <mergeCell ref="C15:C17"/>
    <mergeCell ref="D15:D17"/>
    <mergeCell ref="D6:F6"/>
    <mergeCell ref="A12:F12"/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</mergeCells>
  <conditionalFormatting sqref="K29">
    <cfRule type="cellIs" priority="6" dxfId="109" operator="equal" stopIfTrue="1">
      <formula>0</formula>
    </cfRule>
  </conditionalFormatting>
  <conditionalFormatting sqref="K29">
    <cfRule type="cellIs" priority="5" dxfId="109" operator="equal" stopIfTrue="1">
      <formula>0</formula>
    </cfRule>
  </conditionalFormatting>
  <conditionalFormatting sqref="K29">
    <cfRule type="cellIs" priority="4" dxfId="109" operator="equal" stopIfTrue="1">
      <formula>0</formula>
    </cfRule>
  </conditionalFormatting>
  <conditionalFormatting sqref="K29">
    <cfRule type="cellIs" priority="3" dxfId="109" operator="equal" stopIfTrue="1">
      <formula>0</formula>
    </cfRule>
  </conditionalFormatting>
  <conditionalFormatting sqref="K29">
    <cfRule type="cellIs" priority="2" dxfId="109" operator="equal" stopIfTrue="1">
      <formula>0</formula>
    </cfRule>
  </conditionalFormatting>
  <conditionalFormatting sqref="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3">
      <selection activeCell="P39" sqref="P39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5.7109375" style="0" customWidth="1"/>
    <col min="4" max="4" width="8.7109375" style="0" customWidth="1"/>
    <col min="5" max="5" width="13.140625" style="0" customWidth="1"/>
    <col min="6" max="8" width="8.8515625" style="0" customWidth="1"/>
    <col min="9" max="9" width="9.28125" style="0" customWidth="1"/>
    <col min="11" max="11" width="8.8515625" style="0" customWidth="1"/>
    <col min="12" max="12" width="9.8515625" style="0" customWidth="1"/>
    <col min="13" max="14" width="9.421875" style="0" customWidth="1"/>
    <col min="15" max="15" width="10.28125" style="0" customWidth="1"/>
    <col min="16" max="16" width="9.421875" style="0" customWidth="1"/>
    <col min="17" max="17" width="9.28125" style="0" customWidth="1"/>
    <col min="18" max="18" width="10.28125" style="0" bestFit="1" customWidth="1"/>
    <col min="19" max="19" width="9.28125" style="0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R5" s="27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657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658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647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22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4" spans="1:19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61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32" t="s">
        <v>774</v>
      </c>
      <c r="C18" s="2" t="s">
        <v>94</v>
      </c>
      <c r="D18" s="2">
        <v>16</v>
      </c>
      <c r="E18" s="95">
        <v>0.004016203703703703</v>
      </c>
      <c r="F18" s="4">
        <v>2</v>
      </c>
      <c r="G18" s="59">
        <v>0</v>
      </c>
      <c r="H18" s="4"/>
      <c r="I18" s="5">
        <v>0</v>
      </c>
      <c r="J18" s="5">
        <v>0</v>
      </c>
      <c r="K18" s="4">
        <v>29</v>
      </c>
      <c r="L18" s="5">
        <v>36</v>
      </c>
      <c r="M18" s="4">
        <v>165</v>
      </c>
      <c r="N18" s="5">
        <v>12</v>
      </c>
      <c r="O18" s="4">
        <v>10</v>
      </c>
      <c r="P18" s="5">
        <v>30</v>
      </c>
      <c r="Q18" s="31">
        <f>(F18+H18+J18+L18+N18+P18)</f>
        <v>80</v>
      </c>
    </row>
    <row r="19" spans="1:17" ht="15">
      <c r="A19" s="68">
        <v>2</v>
      </c>
      <c r="B19" s="132" t="s">
        <v>775</v>
      </c>
      <c r="C19" s="2" t="s">
        <v>94</v>
      </c>
      <c r="D19" s="2">
        <v>16</v>
      </c>
      <c r="E19" s="95">
        <v>0.0036226851851851854</v>
      </c>
      <c r="F19" s="6">
        <v>18</v>
      </c>
      <c r="G19" s="59"/>
      <c r="H19" s="6"/>
      <c r="I19" s="7">
        <v>5</v>
      </c>
      <c r="J19" s="7">
        <v>4</v>
      </c>
      <c r="K19" s="6">
        <v>24</v>
      </c>
      <c r="L19" s="7">
        <v>27</v>
      </c>
      <c r="M19" s="6">
        <v>140</v>
      </c>
      <c r="N19" s="7">
        <v>9</v>
      </c>
      <c r="O19" s="6">
        <v>2</v>
      </c>
      <c r="P19" s="7">
        <v>8</v>
      </c>
      <c r="Q19" s="31">
        <f aca="true" t="shared" si="0" ref="Q19:Q48">(F19+H19+J19+L19+N19+P19)</f>
        <v>66</v>
      </c>
    </row>
    <row r="20" spans="1:17" ht="15">
      <c r="A20" s="68">
        <v>3</v>
      </c>
      <c r="B20" s="132" t="s">
        <v>776</v>
      </c>
      <c r="C20" s="2" t="s">
        <v>93</v>
      </c>
      <c r="D20" s="2">
        <v>16</v>
      </c>
      <c r="E20" s="95">
        <v>0.0032175925925925926</v>
      </c>
      <c r="F20" s="6">
        <v>29</v>
      </c>
      <c r="G20" s="59"/>
      <c r="H20" s="6"/>
      <c r="I20" s="7">
        <v>7</v>
      </c>
      <c r="J20" s="7">
        <v>6</v>
      </c>
      <c r="K20" s="6">
        <v>24</v>
      </c>
      <c r="L20" s="7">
        <v>27</v>
      </c>
      <c r="M20" s="6">
        <v>130</v>
      </c>
      <c r="N20" s="7">
        <v>6</v>
      </c>
      <c r="O20" s="6">
        <v>11</v>
      </c>
      <c r="P20" s="7">
        <v>26</v>
      </c>
      <c r="Q20" s="31">
        <f t="shared" si="0"/>
        <v>94</v>
      </c>
    </row>
    <row r="21" spans="1:17" ht="15">
      <c r="A21" s="68">
        <v>4</v>
      </c>
      <c r="B21" s="133" t="s">
        <v>777</v>
      </c>
      <c r="C21" s="2" t="s">
        <v>94</v>
      </c>
      <c r="D21" s="2">
        <v>16</v>
      </c>
      <c r="E21" s="95">
        <v>0.003425925925925926</v>
      </c>
      <c r="F21" s="6">
        <v>13</v>
      </c>
      <c r="G21" s="59"/>
      <c r="H21" s="6"/>
      <c r="I21" s="7">
        <v>1</v>
      </c>
      <c r="J21" s="7">
        <v>8</v>
      </c>
      <c r="K21" s="6">
        <v>31</v>
      </c>
      <c r="L21" s="7">
        <v>40</v>
      </c>
      <c r="M21" s="6">
        <v>154</v>
      </c>
      <c r="N21" s="7">
        <v>8</v>
      </c>
      <c r="O21" s="6">
        <v>6</v>
      </c>
      <c r="P21" s="7">
        <v>22</v>
      </c>
      <c r="Q21" s="31">
        <f t="shared" si="0"/>
        <v>91</v>
      </c>
    </row>
    <row r="22" spans="1:17" ht="15">
      <c r="A22" s="68">
        <v>5</v>
      </c>
      <c r="B22" s="132" t="s">
        <v>778</v>
      </c>
      <c r="C22" s="2" t="s">
        <v>93</v>
      </c>
      <c r="D22" s="2">
        <v>17</v>
      </c>
      <c r="E22" s="95">
        <v>0.0038773148148148143</v>
      </c>
      <c r="F22" s="6">
        <v>12</v>
      </c>
      <c r="G22" s="59"/>
      <c r="H22" s="6"/>
      <c r="I22" s="7">
        <v>20</v>
      </c>
      <c r="J22" s="7">
        <v>28</v>
      </c>
      <c r="K22" s="6">
        <v>28</v>
      </c>
      <c r="L22" s="7">
        <v>38</v>
      </c>
      <c r="M22" s="6">
        <v>170</v>
      </c>
      <c r="N22" s="7">
        <v>23</v>
      </c>
      <c r="O22" s="6">
        <v>17</v>
      </c>
      <c r="P22" s="7">
        <v>38</v>
      </c>
      <c r="Q22" s="31">
        <f t="shared" si="0"/>
        <v>139</v>
      </c>
    </row>
    <row r="23" spans="1:17" ht="15">
      <c r="A23" s="68">
        <v>6</v>
      </c>
      <c r="B23" s="132" t="s">
        <v>779</v>
      </c>
      <c r="C23" s="2" t="s">
        <v>94</v>
      </c>
      <c r="D23" s="2">
        <v>16</v>
      </c>
      <c r="E23" s="95">
        <v>0.0034490740740740745</v>
      </c>
      <c r="F23" s="6">
        <v>13</v>
      </c>
      <c r="G23" s="59"/>
      <c r="H23" s="6"/>
      <c r="I23" s="7">
        <v>9</v>
      </c>
      <c r="J23" s="7">
        <v>34</v>
      </c>
      <c r="K23" s="6">
        <v>31</v>
      </c>
      <c r="L23" s="7">
        <v>40</v>
      </c>
      <c r="M23" s="6">
        <v>194</v>
      </c>
      <c r="N23" s="7">
        <v>25</v>
      </c>
      <c r="O23" s="6">
        <v>0</v>
      </c>
      <c r="P23" s="7">
        <v>10</v>
      </c>
      <c r="Q23" s="31">
        <f t="shared" si="0"/>
        <v>122</v>
      </c>
    </row>
    <row r="24" spans="1:17" ht="15">
      <c r="A24" s="68">
        <v>7</v>
      </c>
      <c r="B24" s="132" t="s">
        <v>780</v>
      </c>
      <c r="C24" s="2" t="s">
        <v>93</v>
      </c>
      <c r="D24" s="2">
        <v>17</v>
      </c>
      <c r="E24" s="95">
        <v>0.003923611111111111</v>
      </c>
      <c r="F24" s="6">
        <v>4</v>
      </c>
      <c r="G24" s="59"/>
      <c r="H24" s="6"/>
      <c r="I24" s="7">
        <v>0</v>
      </c>
      <c r="J24" s="7">
        <v>0</v>
      </c>
      <c r="K24" s="6">
        <v>18</v>
      </c>
      <c r="L24" s="7">
        <v>15</v>
      </c>
      <c r="M24" s="6">
        <v>172</v>
      </c>
      <c r="N24" s="7">
        <v>14</v>
      </c>
      <c r="O24" s="6">
        <v>5</v>
      </c>
      <c r="P24" s="7">
        <v>20</v>
      </c>
      <c r="Q24" s="31">
        <f t="shared" si="0"/>
        <v>53</v>
      </c>
    </row>
    <row r="25" spans="1:17" ht="15">
      <c r="A25" s="68">
        <v>8</v>
      </c>
      <c r="B25" s="132" t="s">
        <v>781</v>
      </c>
      <c r="C25" s="2" t="s">
        <v>94</v>
      </c>
      <c r="D25" s="2">
        <v>16</v>
      </c>
      <c r="E25" s="95">
        <v>0.0036226851851851854</v>
      </c>
      <c r="F25" s="6">
        <v>18</v>
      </c>
      <c r="G25" s="59"/>
      <c r="H25" s="6"/>
      <c r="I25" s="7">
        <v>4</v>
      </c>
      <c r="J25" s="7">
        <v>2</v>
      </c>
      <c r="K25" s="6">
        <v>33</v>
      </c>
      <c r="L25" s="7">
        <v>52</v>
      </c>
      <c r="M25" s="6">
        <v>156</v>
      </c>
      <c r="N25" s="7">
        <v>16</v>
      </c>
      <c r="O25" s="6">
        <v>11</v>
      </c>
      <c r="P25" s="7">
        <v>26</v>
      </c>
      <c r="Q25" s="31">
        <f t="shared" si="0"/>
        <v>114</v>
      </c>
    </row>
    <row r="26" spans="1:17" ht="15">
      <c r="A26" s="68">
        <v>9</v>
      </c>
      <c r="B26" s="132" t="s">
        <v>782</v>
      </c>
      <c r="C26" s="2" t="s">
        <v>93</v>
      </c>
      <c r="D26" s="2">
        <v>16</v>
      </c>
      <c r="E26" s="95">
        <v>0.0026967592592592594</v>
      </c>
      <c r="F26" s="6">
        <v>36</v>
      </c>
      <c r="G26" s="59"/>
      <c r="H26" s="6"/>
      <c r="I26" s="7">
        <v>7</v>
      </c>
      <c r="J26" s="7">
        <v>26</v>
      </c>
      <c r="K26" s="6">
        <v>35</v>
      </c>
      <c r="L26" s="7">
        <v>50</v>
      </c>
      <c r="M26" s="6">
        <v>215</v>
      </c>
      <c r="N26" s="7">
        <v>40</v>
      </c>
      <c r="O26" s="6">
        <v>-6</v>
      </c>
      <c r="P26" s="7">
        <v>0</v>
      </c>
      <c r="Q26" s="31">
        <f t="shared" si="0"/>
        <v>152</v>
      </c>
    </row>
    <row r="27" spans="1:17" ht="15">
      <c r="A27" s="68">
        <v>10</v>
      </c>
      <c r="B27" s="102" t="s">
        <v>783</v>
      </c>
      <c r="C27" s="2" t="s">
        <v>93</v>
      </c>
      <c r="D27" s="2">
        <v>16</v>
      </c>
      <c r="E27" s="95">
        <v>0.0034606481481481485</v>
      </c>
      <c r="F27" s="6">
        <v>22</v>
      </c>
      <c r="G27" s="59"/>
      <c r="H27" s="6"/>
      <c r="I27" s="7">
        <v>20</v>
      </c>
      <c r="J27" s="7">
        <v>28</v>
      </c>
      <c r="K27" s="6">
        <v>27</v>
      </c>
      <c r="L27" s="7">
        <v>35</v>
      </c>
      <c r="M27" s="6">
        <v>150</v>
      </c>
      <c r="N27" s="7">
        <v>13</v>
      </c>
      <c r="O27" s="6">
        <v>26</v>
      </c>
      <c r="P27" s="7">
        <v>32</v>
      </c>
      <c r="Q27" s="31">
        <f t="shared" si="0"/>
        <v>130</v>
      </c>
    </row>
    <row r="28" spans="1:17" ht="15">
      <c r="A28" s="68">
        <v>11</v>
      </c>
      <c r="B28" s="132" t="s">
        <v>784</v>
      </c>
      <c r="C28" s="2" t="s">
        <v>93</v>
      </c>
      <c r="D28" s="2">
        <v>16</v>
      </c>
      <c r="E28" s="95">
        <v>0.0031134259259259257</v>
      </c>
      <c r="F28" s="6">
        <v>32</v>
      </c>
      <c r="G28" s="59"/>
      <c r="H28" s="6"/>
      <c r="I28" s="7">
        <v>30</v>
      </c>
      <c r="J28" s="7">
        <v>50</v>
      </c>
      <c r="K28" s="6">
        <v>33</v>
      </c>
      <c r="L28" s="7">
        <v>52</v>
      </c>
      <c r="M28" s="6">
        <v>195</v>
      </c>
      <c r="N28" s="7">
        <v>35</v>
      </c>
      <c r="O28" s="6">
        <v>7</v>
      </c>
      <c r="P28" s="7">
        <v>18</v>
      </c>
      <c r="Q28" s="31">
        <f t="shared" si="0"/>
        <v>187</v>
      </c>
    </row>
    <row r="29" spans="1:17" ht="15">
      <c r="A29" s="68">
        <v>12</v>
      </c>
      <c r="B29" s="132" t="s">
        <v>785</v>
      </c>
      <c r="C29" s="2" t="s">
        <v>93</v>
      </c>
      <c r="D29" s="2">
        <v>16</v>
      </c>
      <c r="E29" s="95">
        <v>0.00318287037037037</v>
      </c>
      <c r="F29" s="6">
        <v>30</v>
      </c>
      <c r="G29" s="59"/>
      <c r="H29" s="6"/>
      <c r="I29" s="7">
        <v>19</v>
      </c>
      <c r="J29" s="7">
        <v>26</v>
      </c>
      <c r="K29" s="6">
        <v>24</v>
      </c>
      <c r="L29" s="7">
        <v>27</v>
      </c>
      <c r="M29" s="6">
        <v>175</v>
      </c>
      <c r="N29" s="7">
        <v>25</v>
      </c>
      <c r="O29" s="6">
        <v>10</v>
      </c>
      <c r="P29" s="7">
        <v>24</v>
      </c>
      <c r="Q29" s="31">
        <f t="shared" si="0"/>
        <v>132</v>
      </c>
    </row>
    <row r="30" spans="1:17" ht="15">
      <c r="A30" s="68">
        <v>13</v>
      </c>
      <c r="B30" s="132" t="s">
        <v>786</v>
      </c>
      <c r="C30" s="2" t="s">
        <v>93</v>
      </c>
      <c r="D30" s="2">
        <v>16</v>
      </c>
      <c r="E30" s="95">
        <v>0.004201388888888889</v>
      </c>
      <c r="F30" s="6">
        <v>6</v>
      </c>
      <c r="G30" s="59"/>
      <c r="H30" s="6"/>
      <c r="I30" s="7">
        <v>17</v>
      </c>
      <c r="J30" s="7">
        <v>22</v>
      </c>
      <c r="K30" s="6">
        <v>29</v>
      </c>
      <c r="L30" s="7">
        <v>41</v>
      </c>
      <c r="M30" s="6">
        <v>140</v>
      </c>
      <c r="N30" s="7">
        <v>9</v>
      </c>
      <c r="O30" s="6">
        <v>15</v>
      </c>
      <c r="P30" s="7">
        <v>34</v>
      </c>
      <c r="Q30" s="31">
        <f t="shared" si="0"/>
        <v>112</v>
      </c>
    </row>
    <row r="31" spans="1:17" ht="15">
      <c r="A31" s="69">
        <v>14</v>
      </c>
      <c r="B31" s="132" t="s">
        <v>787</v>
      </c>
      <c r="C31" s="2" t="s">
        <v>93</v>
      </c>
      <c r="D31" s="2">
        <v>17</v>
      </c>
      <c r="E31" s="95">
        <v>0.004027777777777778</v>
      </c>
      <c r="F31" s="6">
        <v>9</v>
      </c>
      <c r="G31" s="59"/>
      <c r="H31" s="6"/>
      <c r="I31" s="7">
        <v>30</v>
      </c>
      <c r="J31" s="7">
        <v>50</v>
      </c>
      <c r="K31" s="6">
        <v>20</v>
      </c>
      <c r="L31" s="7">
        <v>19</v>
      </c>
      <c r="M31" s="6">
        <v>125</v>
      </c>
      <c r="N31" s="7">
        <v>4</v>
      </c>
      <c r="O31" s="6">
        <v>15</v>
      </c>
      <c r="P31" s="7">
        <v>34</v>
      </c>
      <c r="Q31" s="31">
        <f t="shared" si="0"/>
        <v>116</v>
      </c>
    </row>
    <row r="32" spans="1:17" ht="15">
      <c r="A32" s="69">
        <v>15</v>
      </c>
      <c r="B32" s="132" t="s">
        <v>788</v>
      </c>
      <c r="C32" s="2" t="s">
        <v>93</v>
      </c>
      <c r="D32" s="2">
        <v>16</v>
      </c>
      <c r="E32" s="95">
        <v>0.002743055555555556</v>
      </c>
      <c r="F32" s="6">
        <v>34</v>
      </c>
      <c r="G32" s="59"/>
      <c r="H32" s="6"/>
      <c r="I32" s="7">
        <v>9</v>
      </c>
      <c r="J32" s="7">
        <v>34</v>
      </c>
      <c r="K32" s="6">
        <v>31</v>
      </c>
      <c r="L32" s="7">
        <v>40</v>
      </c>
      <c r="M32" s="6">
        <v>225</v>
      </c>
      <c r="N32" s="7">
        <v>50</v>
      </c>
      <c r="O32" s="6">
        <v>15</v>
      </c>
      <c r="P32" s="7">
        <v>44</v>
      </c>
      <c r="Q32" s="31">
        <f t="shared" si="0"/>
        <v>202</v>
      </c>
    </row>
    <row r="33" spans="1:17" ht="15">
      <c r="A33" s="69">
        <v>16</v>
      </c>
      <c r="B33" s="132" t="s">
        <v>789</v>
      </c>
      <c r="C33" s="2" t="s">
        <v>93</v>
      </c>
      <c r="D33" s="2">
        <v>16</v>
      </c>
      <c r="E33" s="95">
        <v>0.002916666666666667</v>
      </c>
      <c r="F33" s="4">
        <v>39</v>
      </c>
      <c r="G33" s="59"/>
      <c r="H33" s="4"/>
      <c r="I33" s="5">
        <v>20</v>
      </c>
      <c r="J33" s="5">
        <v>28</v>
      </c>
      <c r="K33" s="4">
        <v>25</v>
      </c>
      <c r="L33" s="5">
        <v>29</v>
      </c>
      <c r="M33" s="4">
        <v>175</v>
      </c>
      <c r="N33" s="5">
        <v>26</v>
      </c>
      <c r="O33" s="4">
        <v>12</v>
      </c>
      <c r="P33" s="5">
        <v>28</v>
      </c>
      <c r="Q33" s="31">
        <f t="shared" si="0"/>
        <v>150</v>
      </c>
    </row>
    <row r="34" spans="1:17" ht="15">
      <c r="A34" s="69">
        <v>17</v>
      </c>
      <c r="B34" s="100" t="s">
        <v>790</v>
      </c>
      <c r="C34" s="2" t="s">
        <v>94</v>
      </c>
      <c r="D34" s="2">
        <v>15</v>
      </c>
      <c r="E34" s="95">
        <v>0.003587962962962963</v>
      </c>
      <c r="F34" s="6">
        <v>10</v>
      </c>
      <c r="G34" s="59"/>
      <c r="H34" s="6"/>
      <c r="I34" s="7">
        <v>1</v>
      </c>
      <c r="J34" s="7">
        <v>8</v>
      </c>
      <c r="K34" s="6">
        <v>26</v>
      </c>
      <c r="L34" s="7">
        <v>30</v>
      </c>
      <c r="M34" s="6">
        <v>190</v>
      </c>
      <c r="N34" s="7">
        <v>23</v>
      </c>
      <c r="O34" s="6">
        <v>10</v>
      </c>
      <c r="P34" s="7">
        <v>30</v>
      </c>
      <c r="Q34" s="31">
        <f t="shared" si="0"/>
        <v>101</v>
      </c>
    </row>
    <row r="35" spans="1:17" ht="15">
      <c r="A35" s="69">
        <v>18</v>
      </c>
      <c r="B35" s="132" t="s">
        <v>791</v>
      </c>
      <c r="C35" s="2" t="s">
        <v>93</v>
      </c>
      <c r="D35" s="2">
        <v>16</v>
      </c>
      <c r="E35" s="95">
        <v>0.003194444444444444</v>
      </c>
      <c r="F35" s="6">
        <v>16</v>
      </c>
      <c r="G35" s="59"/>
      <c r="H35" s="6"/>
      <c r="I35" s="7">
        <v>6</v>
      </c>
      <c r="J35" s="7">
        <v>19</v>
      </c>
      <c r="K35" s="6">
        <v>30</v>
      </c>
      <c r="L35" s="7">
        <v>34</v>
      </c>
      <c r="M35" s="6">
        <v>174</v>
      </c>
      <c r="N35" s="7">
        <v>11</v>
      </c>
      <c r="O35" s="6">
        <v>7</v>
      </c>
      <c r="P35" s="7">
        <v>24</v>
      </c>
      <c r="Q35" s="31">
        <f t="shared" si="0"/>
        <v>104</v>
      </c>
    </row>
    <row r="36" spans="1:17" ht="15">
      <c r="A36" s="69">
        <v>19</v>
      </c>
      <c r="B36" s="133" t="s">
        <v>792</v>
      </c>
      <c r="C36" s="2" t="s">
        <v>93</v>
      </c>
      <c r="D36" s="2">
        <v>16</v>
      </c>
      <c r="E36" s="95">
        <v>0.0030208333333333333</v>
      </c>
      <c r="F36" s="6">
        <v>24</v>
      </c>
      <c r="G36" s="59"/>
      <c r="H36" s="6"/>
      <c r="I36" s="7">
        <v>10</v>
      </c>
      <c r="J36" s="7">
        <v>38</v>
      </c>
      <c r="K36" s="6">
        <v>34</v>
      </c>
      <c r="L36" s="7">
        <v>47</v>
      </c>
      <c r="M36" s="6">
        <v>217</v>
      </c>
      <c r="N36" s="7">
        <v>42</v>
      </c>
      <c r="O36" s="6">
        <v>-2</v>
      </c>
      <c r="P36" s="7">
        <v>6</v>
      </c>
      <c r="Q36" s="31">
        <f t="shared" si="0"/>
        <v>157</v>
      </c>
    </row>
    <row r="37" spans="1:17" ht="15">
      <c r="A37" s="69">
        <v>20</v>
      </c>
      <c r="B37" s="132" t="s">
        <v>793</v>
      </c>
      <c r="C37" s="2" t="s">
        <v>93</v>
      </c>
      <c r="D37" s="2">
        <v>16</v>
      </c>
      <c r="E37" s="95">
        <v>0.003321759259259259</v>
      </c>
      <c r="F37" s="6">
        <v>16</v>
      </c>
      <c r="G37" s="59"/>
      <c r="H37" s="6"/>
      <c r="I37" s="7">
        <v>8</v>
      </c>
      <c r="J37" s="7">
        <v>30</v>
      </c>
      <c r="K37" s="6">
        <v>34</v>
      </c>
      <c r="L37" s="7">
        <v>47</v>
      </c>
      <c r="M37" s="6">
        <v>182</v>
      </c>
      <c r="N37" s="7">
        <v>19</v>
      </c>
      <c r="O37" s="6">
        <v>7</v>
      </c>
      <c r="P37" s="7">
        <v>24</v>
      </c>
      <c r="Q37" s="31">
        <f t="shared" si="0"/>
        <v>136</v>
      </c>
    </row>
    <row r="38" spans="1:17" ht="15">
      <c r="A38" s="69">
        <v>21</v>
      </c>
      <c r="B38" s="132" t="s">
        <v>794</v>
      </c>
      <c r="C38" s="2" t="s">
        <v>93</v>
      </c>
      <c r="D38" s="2">
        <v>16</v>
      </c>
      <c r="E38" s="95">
        <v>0.003321759259259259</v>
      </c>
      <c r="F38" s="6">
        <v>16</v>
      </c>
      <c r="G38" s="59"/>
      <c r="H38" s="6"/>
      <c r="I38" s="7">
        <v>8</v>
      </c>
      <c r="J38" s="7">
        <v>30</v>
      </c>
      <c r="K38" s="6">
        <v>34</v>
      </c>
      <c r="L38" s="7">
        <v>47</v>
      </c>
      <c r="M38" s="6">
        <v>182</v>
      </c>
      <c r="N38" s="7">
        <v>19</v>
      </c>
      <c r="O38" s="6">
        <v>7</v>
      </c>
      <c r="P38" s="7">
        <v>24</v>
      </c>
      <c r="Q38" s="31">
        <f t="shared" si="0"/>
        <v>136</v>
      </c>
    </row>
    <row r="39" spans="1:17" ht="15">
      <c r="A39" s="69">
        <v>22</v>
      </c>
      <c r="B39" s="132" t="s">
        <v>795</v>
      </c>
      <c r="C39" s="2" t="s">
        <v>93</v>
      </c>
      <c r="D39" s="22">
        <v>16</v>
      </c>
      <c r="E39" s="95">
        <v>0.0027662037037037034</v>
      </c>
      <c r="F39" s="6">
        <v>33</v>
      </c>
      <c r="G39" s="59"/>
      <c r="H39" s="6"/>
      <c r="I39" s="7">
        <v>2</v>
      </c>
      <c r="J39" s="7">
        <v>11</v>
      </c>
      <c r="K39" s="6">
        <v>35</v>
      </c>
      <c r="L39" s="7">
        <v>50</v>
      </c>
      <c r="M39" s="6">
        <v>185</v>
      </c>
      <c r="N39" s="7">
        <v>21</v>
      </c>
      <c r="O39" s="6">
        <v>7</v>
      </c>
      <c r="P39" s="7">
        <v>24</v>
      </c>
      <c r="Q39" s="31">
        <f t="shared" si="0"/>
        <v>139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0.07471064814814815</v>
      </c>
      <c r="F48" s="17">
        <f aca="true" t="shared" si="1" ref="F48:P48">SUM(F18:F47)</f>
        <v>432</v>
      </c>
      <c r="G48" s="60">
        <f t="shared" si="1"/>
        <v>0</v>
      </c>
      <c r="H48" s="17">
        <f>SUM(H18:H47)</f>
        <v>0</v>
      </c>
      <c r="I48" s="18">
        <f t="shared" si="1"/>
        <v>233</v>
      </c>
      <c r="J48" s="18">
        <f t="shared" si="1"/>
        <v>482</v>
      </c>
      <c r="K48" s="17">
        <f t="shared" si="1"/>
        <v>635</v>
      </c>
      <c r="L48" s="18">
        <f t="shared" si="1"/>
        <v>823</v>
      </c>
      <c r="M48" s="17">
        <f t="shared" si="1"/>
        <v>3811</v>
      </c>
      <c r="N48" s="18">
        <f t="shared" si="1"/>
        <v>450</v>
      </c>
      <c r="O48" s="17">
        <f t="shared" si="1"/>
        <v>192</v>
      </c>
      <c r="P48" s="18">
        <f t="shared" si="1"/>
        <v>526</v>
      </c>
      <c r="Q48" s="31">
        <f t="shared" si="0"/>
        <v>2713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0.0033959385521885525</v>
      </c>
      <c r="F49" s="19">
        <f>SUM(F18:F47)/$F13</f>
        <v>19.636363636363637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10.590909090909092</v>
      </c>
      <c r="J49" s="19">
        <f t="shared" si="2"/>
        <v>21.90909090909091</v>
      </c>
      <c r="K49" s="19">
        <f t="shared" si="2"/>
        <v>28.863636363636363</v>
      </c>
      <c r="L49" s="19">
        <f t="shared" si="2"/>
        <v>37.40909090909091</v>
      </c>
      <c r="M49" s="19">
        <f t="shared" si="2"/>
        <v>173.22727272727272</v>
      </c>
      <c r="N49" s="19">
        <f t="shared" si="2"/>
        <v>20.454545454545453</v>
      </c>
      <c r="O49" s="19">
        <f t="shared" si="2"/>
        <v>8.727272727272727</v>
      </c>
      <c r="P49" s="19">
        <f t="shared" si="2"/>
        <v>23.90909090909091</v>
      </c>
      <c r="Q49" s="19">
        <f>SUM(Q18:Q47)/$F13/6</f>
        <v>20.5530303030303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1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6" dxfId="109" operator="equal" stopIfTrue="1">
      <formula>0</formula>
    </cfRule>
  </conditionalFormatting>
  <conditionalFormatting sqref="K29">
    <cfRule type="cellIs" priority="5" dxfId="109" operator="equal" stopIfTrue="1">
      <formula>0</formula>
    </cfRule>
  </conditionalFormatting>
  <conditionalFormatting sqref="K29">
    <cfRule type="cellIs" priority="4" dxfId="109" operator="equal" stopIfTrue="1">
      <formula>0</formula>
    </cfRule>
  </conditionalFormatting>
  <conditionalFormatting sqref="K29">
    <cfRule type="cellIs" priority="3" dxfId="109" operator="equal" stopIfTrue="1">
      <formula>0</formula>
    </cfRule>
  </conditionalFormatting>
  <conditionalFormatting sqref="K29">
    <cfRule type="cellIs" priority="2" dxfId="109" operator="equal" stopIfTrue="1">
      <formula>0</formula>
    </cfRule>
  </conditionalFormatting>
  <conditionalFormatting sqref="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56"/>
  <sheetViews>
    <sheetView view="pageBreakPreview" zoomScale="80" zoomScaleNormal="80" zoomScaleSheetLayoutView="80" zoomScalePageLayoutView="0" workbookViewId="0" topLeftCell="A13">
      <selection activeCell="P42" sqref="P42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85156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124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125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97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25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11" t="s">
        <v>126</v>
      </c>
      <c r="C18" s="2" t="s">
        <v>93</v>
      </c>
      <c r="D18" s="2">
        <v>11</v>
      </c>
      <c r="E18" s="95">
        <v>0.0034490740740740745</v>
      </c>
      <c r="F18" s="4">
        <v>18</v>
      </c>
      <c r="G18" s="59">
        <v>0</v>
      </c>
      <c r="H18" s="4"/>
      <c r="I18" s="5">
        <v>10</v>
      </c>
      <c r="J18" s="5">
        <v>14</v>
      </c>
      <c r="K18" s="4">
        <v>21</v>
      </c>
      <c r="L18" s="5">
        <v>31</v>
      </c>
      <c r="M18" s="4">
        <v>140</v>
      </c>
      <c r="N18" s="5">
        <v>15</v>
      </c>
      <c r="O18" s="4">
        <v>16</v>
      </c>
      <c r="P18" s="5">
        <v>41</v>
      </c>
      <c r="Q18" s="31">
        <f>(F18+H18+J18+L18+N18+P18)</f>
        <v>119</v>
      </c>
    </row>
    <row r="19" spans="1:17" ht="15">
      <c r="A19" s="68">
        <v>2</v>
      </c>
      <c r="B19" s="111" t="s">
        <v>127</v>
      </c>
      <c r="C19" s="2" t="s">
        <v>93</v>
      </c>
      <c r="D19" s="2">
        <v>11</v>
      </c>
      <c r="E19" s="95">
        <v>0.0037731481481481483</v>
      </c>
      <c r="F19" s="6">
        <v>11</v>
      </c>
      <c r="G19" s="59"/>
      <c r="H19" s="6"/>
      <c r="I19" s="7">
        <v>15</v>
      </c>
      <c r="J19" s="7">
        <v>24</v>
      </c>
      <c r="K19" s="6">
        <v>22</v>
      </c>
      <c r="L19" s="7">
        <v>33</v>
      </c>
      <c r="M19" s="6">
        <v>160</v>
      </c>
      <c r="N19" s="7">
        <v>25</v>
      </c>
      <c r="O19" s="6">
        <v>16</v>
      </c>
      <c r="P19" s="7">
        <v>41</v>
      </c>
      <c r="Q19" s="31">
        <f aca="true" t="shared" si="0" ref="Q19:Q48">(F19+H19+J19+L19+N19+P19)</f>
        <v>134</v>
      </c>
    </row>
    <row r="20" spans="1:17" ht="15">
      <c r="A20" s="68">
        <v>3</v>
      </c>
      <c r="B20" s="102" t="s">
        <v>128</v>
      </c>
      <c r="C20" s="2" t="s">
        <v>93</v>
      </c>
      <c r="D20" s="2">
        <v>11</v>
      </c>
      <c r="E20" s="95">
        <v>0.004872685185185186</v>
      </c>
      <c r="F20" s="6">
        <v>0</v>
      </c>
      <c r="G20" s="59"/>
      <c r="H20" s="6"/>
      <c r="I20" s="7">
        <v>12</v>
      </c>
      <c r="J20" s="7">
        <v>18</v>
      </c>
      <c r="K20" s="6">
        <v>22</v>
      </c>
      <c r="L20" s="7">
        <v>33</v>
      </c>
      <c r="M20" s="6">
        <v>125</v>
      </c>
      <c r="N20" s="7">
        <v>7</v>
      </c>
      <c r="O20" s="6">
        <v>5</v>
      </c>
      <c r="P20" s="7">
        <v>11</v>
      </c>
      <c r="Q20" s="31">
        <f t="shared" si="0"/>
        <v>69</v>
      </c>
    </row>
    <row r="21" spans="1:17" ht="15">
      <c r="A21" s="68">
        <v>4</v>
      </c>
      <c r="B21" s="112" t="s">
        <v>129</v>
      </c>
      <c r="C21" s="2" t="s">
        <v>93</v>
      </c>
      <c r="D21" s="2">
        <v>11</v>
      </c>
      <c r="E21" s="95">
        <v>0.004432870370370371</v>
      </c>
      <c r="F21" s="6">
        <v>5</v>
      </c>
      <c r="G21" s="59"/>
      <c r="H21" s="6"/>
      <c r="I21" s="7">
        <v>20</v>
      </c>
      <c r="J21" s="7">
        <v>34</v>
      </c>
      <c r="K21" s="6">
        <v>26</v>
      </c>
      <c r="L21" s="7">
        <v>41</v>
      </c>
      <c r="M21" s="6">
        <v>145</v>
      </c>
      <c r="N21" s="7">
        <v>18</v>
      </c>
      <c r="O21" s="6">
        <v>7</v>
      </c>
      <c r="P21" s="7">
        <v>15</v>
      </c>
      <c r="Q21" s="31">
        <f t="shared" si="0"/>
        <v>113</v>
      </c>
    </row>
    <row r="22" spans="1:17" ht="15">
      <c r="A22" s="68">
        <v>5</v>
      </c>
      <c r="B22" s="111" t="s">
        <v>130</v>
      </c>
      <c r="C22" s="2" t="s">
        <v>94</v>
      </c>
      <c r="D22" s="2">
        <v>11</v>
      </c>
      <c r="E22" s="95">
        <v>0.0037731481481481483</v>
      </c>
      <c r="F22" s="6">
        <v>19</v>
      </c>
      <c r="G22" s="59"/>
      <c r="H22" s="6"/>
      <c r="I22" s="7">
        <v>4</v>
      </c>
      <c r="J22" s="7">
        <v>21</v>
      </c>
      <c r="K22" s="6">
        <v>45</v>
      </c>
      <c r="L22" s="7">
        <v>70</v>
      </c>
      <c r="M22" s="6">
        <v>170</v>
      </c>
      <c r="N22" s="7">
        <v>20</v>
      </c>
      <c r="O22" s="6">
        <v>0</v>
      </c>
      <c r="P22" s="7">
        <v>10</v>
      </c>
      <c r="Q22" s="31">
        <f t="shared" si="0"/>
        <v>140</v>
      </c>
    </row>
    <row r="23" spans="1:17" ht="15">
      <c r="A23" s="68">
        <v>6</v>
      </c>
      <c r="B23" s="111" t="s">
        <v>131</v>
      </c>
      <c r="C23" s="2" t="s">
        <v>94</v>
      </c>
      <c r="D23" s="2">
        <v>11</v>
      </c>
      <c r="E23" s="95">
        <v>0.004143518518518519</v>
      </c>
      <c r="F23" s="6">
        <v>11</v>
      </c>
      <c r="G23" s="59"/>
      <c r="H23" s="6"/>
      <c r="I23" s="7">
        <v>1</v>
      </c>
      <c r="J23" s="7">
        <v>10</v>
      </c>
      <c r="K23" s="6">
        <v>26</v>
      </c>
      <c r="L23" s="7">
        <v>36</v>
      </c>
      <c r="M23" s="6">
        <v>155</v>
      </c>
      <c r="N23" s="7">
        <v>13</v>
      </c>
      <c r="O23" s="6">
        <v>0</v>
      </c>
      <c r="P23" s="7">
        <v>10</v>
      </c>
      <c r="Q23" s="31">
        <f t="shared" si="0"/>
        <v>80</v>
      </c>
    </row>
    <row r="24" spans="1:17" ht="15">
      <c r="A24" s="68">
        <v>7</v>
      </c>
      <c r="B24" s="102" t="s">
        <v>132</v>
      </c>
      <c r="C24" s="2" t="s">
        <v>94</v>
      </c>
      <c r="D24" s="2">
        <v>10</v>
      </c>
      <c r="E24" s="95">
        <v>0.004560185185185185</v>
      </c>
      <c r="F24" s="6">
        <v>0</v>
      </c>
      <c r="G24" s="59"/>
      <c r="H24" s="6"/>
      <c r="I24" s="7">
        <v>20</v>
      </c>
      <c r="J24" s="7">
        <v>34</v>
      </c>
      <c r="K24" s="6">
        <v>26</v>
      </c>
      <c r="L24" s="7">
        <v>41</v>
      </c>
      <c r="M24" s="6">
        <v>145</v>
      </c>
      <c r="N24" s="7">
        <v>18</v>
      </c>
      <c r="O24" s="6">
        <v>7</v>
      </c>
      <c r="P24" s="7">
        <v>15</v>
      </c>
      <c r="Q24" s="31">
        <f t="shared" si="0"/>
        <v>108</v>
      </c>
    </row>
    <row r="25" spans="1:17" ht="15">
      <c r="A25" s="68">
        <v>8</v>
      </c>
      <c r="B25" s="111" t="s">
        <v>133</v>
      </c>
      <c r="C25" s="2" t="s">
        <v>93</v>
      </c>
      <c r="D25" s="2">
        <v>11</v>
      </c>
      <c r="E25" s="95">
        <v>0.003414351851851852</v>
      </c>
      <c r="F25" s="6">
        <v>18</v>
      </c>
      <c r="G25" s="59"/>
      <c r="H25" s="6"/>
      <c r="I25" s="7">
        <v>21</v>
      </c>
      <c r="J25" s="7">
        <v>36</v>
      </c>
      <c r="K25" s="6">
        <v>25</v>
      </c>
      <c r="L25" s="7">
        <v>39</v>
      </c>
      <c r="M25" s="6">
        <v>150</v>
      </c>
      <c r="N25" s="7">
        <v>20</v>
      </c>
      <c r="O25" s="6">
        <v>10</v>
      </c>
      <c r="P25" s="7">
        <v>23</v>
      </c>
      <c r="Q25" s="31">
        <f t="shared" si="0"/>
        <v>136</v>
      </c>
    </row>
    <row r="26" spans="1:17" ht="15">
      <c r="A26" s="68">
        <v>9</v>
      </c>
      <c r="B26" s="111" t="s">
        <v>134</v>
      </c>
      <c r="C26" s="2" t="s">
        <v>93</v>
      </c>
      <c r="D26" s="2">
        <v>11</v>
      </c>
      <c r="E26" s="95">
        <v>0.004224537037037037</v>
      </c>
      <c r="F26" s="6">
        <v>3</v>
      </c>
      <c r="G26" s="59"/>
      <c r="H26" s="6"/>
      <c r="I26" s="7">
        <v>4</v>
      </c>
      <c r="J26" s="7">
        <v>4</v>
      </c>
      <c r="K26" s="6">
        <v>25</v>
      </c>
      <c r="L26" s="7">
        <v>39</v>
      </c>
      <c r="M26" s="6">
        <v>160</v>
      </c>
      <c r="N26" s="7">
        <v>25</v>
      </c>
      <c r="O26" s="6">
        <v>0</v>
      </c>
      <c r="P26" s="7">
        <v>4</v>
      </c>
      <c r="Q26" s="31">
        <f t="shared" si="0"/>
        <v>75</v>
      </c>
    </row>
    <row r="27" spans="1:17" ht="15">
      <c r="A27" s="68">
        <v>10</v>
      </c>
      <c r="B27" s="111" t="s">
        <v>135</v>
      </c>
      <c r="C27" s="2" t="s">
        <v>93</v>
      </c>
      <c r="D27" s="2">
        <v>11</v>
      </c>
      <c r="E27" s="95">
        <v>0.004432870370370371</v>
      </c>
      <c r="F27" s="6">
        <v>0</v>
      </c>
      <c r="G27" s="59"/>
      <c r="H27" s="6"/>
      <c r="I27" s="7">
        <v>6</v>
      </c>
      <c r="J27" s="7">
        <v>29</v>
      </c>
      <c r="K27" s="6">
        <v>25</v>
      </c>
      <c r="L27" s="7">
        <v>34</v>
      </c>
      <c r="M27" s="6">
        <v>145</v>
      </c>
      <c r="N27" s="7">
        <v>10</v>
      </c>
      <c r="O27" s="6">
        <v>10</v>
      </c>
      <c r="P27" s="7">
        <v>32</v>
      </c>
      <c r="Q27" s="31">
        <f t="shared" si="0"/>
        <v>105</v>
      </c>
    </row>
    <row r="28" spans="1:17" ht="15">
      <c r="A28" s="68">
        <v>11</v>
      </c>
      <c r="B28" s="102" t="s">
        <v>136</v>
      </c>
      <c r="C28" s="2" t="s">
        <v>93</v>
      </c>
      <c r="D28" s="2">
        <v>11</v>
      </c>
      <c r="E28" s="95">
        <v>0.004247685185185185</v>
      </c>
      <c r="F28" s="6">
        <v>8</v>
      </c>
      <c r="G28" s="59"/>
      <c r="H28" s="6"/>
      <c r="I28" s="7">
        <v>6</v>
      </c>
      <c r="J28" s="7">
        <v>29</v>
      </c>
      <c r="K28" s="6">
        <v>42</v>
      </c>
      <c r="L28" s="7">
        <v>68</v>
      </c>
      <c r="M28" s="6">
        <v>164</v>
      </c>
      <c r="N28" s="7">
        <v>17</v>
      </c>
      <c r="O28" s="6">
        <v>0</v>
      </c>
      <c r="P28" s="7">
        <v>10</v>
      </c>
      <c r="Q28" s="31">
        <f t="shared" si="0"/>
        <v>132</v>
      </c>
    </row>
    <row r="29" spans="1:17" ht="15">
      <c r="A29" s="68">
        <v>12</v>
      </c>
      <c r="B29" s="111" t="s">
        <v>137</v>
      </c>
      <c r="C29" s="2" t="s">
        <v>94</v>
      </c>
      <c r="D29" s="2">
        <v>11</v>
      </c>
      <c r="E29" s="95">
        <v>0.004571759259259259</v>
      </c>
      <c r="F29" s="6">
        <v>3</v>
      </c>
      <c r="G29" s="59"/>
      <c r="H29" s="6"/>
      <c r="I29" s="7">
        <v>15</v>
      </c>
      <c r="J29" s="7">
        <v>24</v>
      </c>
      <c r="K29" s="6">
        <v>24</v>
      </c>
      <c r="L29" s="7">
        <v>37</v>
      </c>
      <c r="M29" s="6">
        <v>135</v>
      </c>
      <c r="N29" s="7">
        <v>12</v>
      </c>
      <c r="O29" s="6">
        <v>0</v>
      </c>
      <c r="P29" s="7">
        <v>4</v>
      </c>
      <c r="Q29" s="31">
        <f t="shared" si="0"/>
        <v>80</v>
      </c>
    </row>
    <row r="30" spans="1:17" ht="15">
      <c r="A30" s="68">
        <v>13</v>
      </c>
      <c r="B30" s="112" t="s">
        <v>138</v>
      </c>
      <c r="C30" s="2" t="s">
        <v>93</v>
      </c>
      <c r="D30" s="2">
        <v>11</v>
      </c>
      <c r="E30" s="95">
        <v>0.005335648148148148</v>
      </c>
      <c r="F30" s="6">
        <v>0</v>
      </c>
      <c r="G30" s="59"/>
      <c r="H30" s="6"/>
      <c r="I30" s="7">
        <v>10</v>
      </c>
      <c r="J30" s="7">
        <v>14</v>
      </c>
      <c r="K30" s="6">
        <v>18</v>
      </c>
      <c r="L30" s="7">
        <v>25</v>
      </c>
      <c r="M30" s="6">
        <v>130</v>
      </c>
      <c r="N30" s="7">
        <v>10</v>
      </c>
      <c r="O30" s="6">
        <v>9</v>
      </c>
      <c r="P30" s="7">
        <v>20</v>
      </c>
      <c r="Q30" s="31">
        <f t="shared" si="0"/>
        <v>69</v>
      </c>
    </row>
    <row r="31" spans="1:17" ht="15">
      <c r="A31" s="69">
        <v>14</v>
      </c>
      <c r="B31" s="111" t="s">
        <v>139</v>
      </c>
      <c r="C31" s="2" t="s">
        <v>93</v>
      </c>
      <c r="D31" s="2">
        <v>12</v>
      </c>
      <c r="E31" s="95">
        <v>0.004224537037037037</v>
      </c>
      <c r="F31" s="6">
        <v>3</v>
      </c>
      <c r="G31" s="59"/>
      <c r="H31" s="6"/>
      <c r="I31" s="7">
        <v>12</v>
      </c>
      <c r="J31" s="7">
        <v>18</v>
      </c>
      <c r="K31" s="6">
        <v>29</v>
      </c>
      <c r="L31" s="7">
        <v>50</v>
      </c>
      <c r="M31" s="6">
        <v>160</v>
      </c>
      <c r="N31" s="7">
        <v>25</v>
      </c>
      <c r="O31" s="6">
        <v>8</v>
      </c>
      <c r="P31" s="7">
        <v>17</v>
      </c>
      <c r="Q31" s="31">
        <f t="shared" si="0"/>
        <v>113</v>
      </c>
    </row>
    <row r="32" spans="1:17" ht="15">
      <c r="A32" s="69">
        <v>15</v>
      </c>
      <c r="B32" s="111" t="s">
        <v>140</v>
      </c>
      <c r="C32" s="2" t="s">
        <v>93</v>
      </c>
      <c r="D32" s="2">
        <v>11</v>
      </c>
      <c r="E32" s="95">
        <v>0.005358796296296296</v>
      </c>
      <c r="F32" s="6">
        <v>0</v>
      </c>
      <c r="G32" s="59"/>
      <c r="H32" s="6"/>
      <c r="I32" s="7">
        <v>0</v>
      </c>
      <c r="J32" s="7">
        <v>0</v>
      </c>
      <c r="K32" s="6">
        <v>18</v>
      </c>
      <c r="L32" s="7">
        <v>20</v>
      </c>
      <c r="M32" s="6">
        <v>130</v>
      </c>
      <c r="N32" s="7">
        <v>5</v>
      </c>
      <c r="O32" s="6">
        <v>0</v>
      </c>
      <c r="P32" s="7">
        <v>10</v>
      </c>
      <c r="Q32" s="31">
        <f t="shared" si="0"/>
        <v>35</v>
      </c>
    </row>
    <row r="33" spans="1:17" ht="15">
      <c r="A33" s="69">
        <v>16</v>
      </c>
      <c r="B33" s="111" t="s">
        <v>141</v>
      </c>
      <c r="C33" s="2" t="s">
        <v>94</v>
      </c>
      <c r="D33" s="2">
        <v>11</v>
      </c>
      <c r="E33" s="95">
        <v>0.005381944444444445</v>
      </c>
      <c r="F33" s="6">
        <v>0</v>
      </c>
      <c r="G33" s="59"/>
      <c r="H33" s="6"/>
      <c r="I33" s="7">
        <v>14</v>
      </c>
      <c r="J33" s="7">
        <v>22</v>
      </c>
      <c r="K33" s="6">
        <v>22</v>
      </c>
      <c r="L33" s="7">
        <v>33</v>
      </c>
      <c r="M33" s="6">
        <v>140</v>
      </c>
      <c r="N33" s="7">
        <v>15</v>
      </c>
      <c r="O33" s="6">
        <v>6</v>
      </c>
      <c r="P33" s="7">
        <v>13</v>
      </c>
      <c r="Q33" s="31">
        <f t="shared" si="0"/>
        <v>83</v>
      </c>
    </row>
    <row r="34" spans="1:17" ht="15">
      <c r="A34" s="69">
        <v>17</v>
      </c>
      <c r="B34" s="111" t="s">
        <v>142</v>
      </c>
      <c r="C34" s="2" t="s">
        <v>93</v>
      </c>
      <c r="D34" s="2">
        <v>11</v>
      </c>
      <c r="E34" s="95">
        <v>0.005451388888888888</v>
      </c>
      <c r="F34" s="6">
        <v>0</v>
      </c>
      <c r="G34" s="59"/>
      <c r="H34" s="6"/>
      <c r="I34" s="7">
        <v>20</v>
      </c>
      <c r="J34" s="7">
        <v>34</v>
      </c>
      <c r="K34" s="6">
        <v>24</v>
      </c>
      <c r="L34" s="7">
        <v>37</v>
      </c>
      <c r="M34" s="6">
        <v>165</v>
      </c>
      <c r="N34" s="7">
        <v>26</v>
      </c>
      <c r="O34" s="6">
        <v>15</v>
      </c>
      <c r="P34" s="7">
        <v>38</v>
      </c>
      <c r="Q34" s="31">
        <f t="shared" si="0"/>
        <v>135</v>
      </c>
    </row>
    <row r="35" spans="1:17" ht="15">
      <c r="A35" s="69">
        <v>18</v>
      </c>
      <c r="B35" s="102" t="s">
        <v>143</v>
      </c>
      <c r="C35" s="2" t="s">
        <v>93</v>
      </c>
      <c r="D35" s="2">
        <v>12</v>
      </c>
      <c r="E35" s="95">
        <v>0.0036342592592592594</v>
      </c>
      <c r="F35" s="6">
        <v>14</v>
      </c>
      <c r="G35" s="59"/>
      <c r="H35" s="6"/>
      <c r="I35" s="7">
        <v>5</v>
      </c>
      <c r="J35" s="7">
        <v>25</v>
      </c>
      <c r="K35" s="6">
        <v>47</v>
      </c>
      <c r="L35" s="7">
        <v>70</v>
      </c>
      <c r="M35" s="6">
        <v>165</v>
      </c>
      <c r="N35" s="7">
        <v>17</v>
      </c>
      <c r="O35" s="6">
        <v>5</v>
      </c>
      <c r="P35" s="7">
        <v>20</v>
      </c>
      <c r="Q35" s="31">
        <f t="shared" si="0"/>
        <v>146</v>
      </c>
    </row>
    <row r="36" spans="1:17" ht="15">
      <c r="A36" s="69">
        <v>19</v>
      </c>
      <c r="B36" s="111" t="s">
        <v>144</v>
      </c>
      <c r="C36" s="2" t="s">
        <v>93</v>
      </c>
      <c r="D36" s="2">
        <v>11</v>
      </c>
      <c r="E36" s="95">
        <v>0.002835648148148148</v>
      </c>
      <c r="F36" s="6">
        <v>37</v>
      </c>
      <c r="G36" s="59"/>
      <c r="H36" s="6"/>
      <c r="I36" s="7">
        <v>4</v>
      </c>
      <c r="J36" s="7">
        <v>21</v>
      </c>
      <c r="K36" s="6">
        <v>34</v>
      </c>
      <c r="L36" s="7">
        <v>54</v>
      </c>
      <c r="M36" s="6">
        <v>170</v>
      </c>
      <c r="N36" s="7">
        <v>20</v>
      </c>
      <c r="O36" s="6">
        <v>4</v>
      </c>
      <c r="P36" s="7">
        <v>18</v>
      </c>
      <c r="Q36" s="31">
        <f t="shared" si="0"/>
        <v>150</v>
      </c>
    </row>
    <row r="37" spans="1:17" ht="15">
      <c r="A37" s="69">
        <v>20</v>
      </c>
      <c r="B37" s="111" t="s">
        <v>145</v>
      </c>
      <c r="C37" s="2" t="s">
        <v>94</v>
      </c>
      <c r="D37" s="2">
        <v>12</v>
      </c>
      <c r="E37" s="95">
        <v>0.0038773148148148143</v>
      </c>
      <c r="F37" s="6">
        <v>17</v>
      </c>
      <c r="G37" s="59"/>
      <c r="H37" s="6"/>
      <c r="I37" s="7">
        <v>20</v>
      </c>
      <c r="J37" s="7">
        <v>34</v>
      </c>
      <c r="K37" s="6">
        <v>20</v>
      </c>
      <c r="L37" s="7">
        <v>29</v>
      </c>
      <c r="M37" s="6">
        <v>150</v>
      </c>
      <c r="N37" s="7">
        <v>20</v>
      </c>
      <c r="O37" s="6">
        <v>12</v>
      </c>
      <c r="P37" s="7">
        <v>29</v>
      </c>
      <c r="Q37" s="31">
        <f t="shared" si="0"/>
        <v>129</v>
      </c>
    </row>
    <row r="38" spans="1:17" ht="15">
      <c r="A38" s="69">
        <v>21</v>
      </c>
      <c r="B38" s="111" t="s">
        <v>146</v>
      </c>
      <c r="C38" s="2" t="s">
        <v>94</v>
      </c>
      <c r="D38" s="2">
        <v>11</v>
      </c>
      <c r="E38" s="95">
        <v>0.0038773148148148143</v>
      </c>
      <c r="F38" s="6">
        <v>9</v>
      </c>
      <c r="G38" s="59"/>
      <c r="H38" s="6"/>
      <c r="I38" s="7">
        <v>15</v>
      </c>
      <c r="J38" s="7">
        <v>24</v>
      </c>
      <c r="K38" s="6">
        <v>30</v>
      </c>
      <c r="L38" s="7">
        <v>52</v>
      </c>
      <c r="M38" s="6">
        <v>165</v>
      </c>
      <c r="N38" s="7">
        <v>26</v>
      </c>
      <c r="O38" s="6">
        <v>7</v>
      </c>
      <c r="P38" s="7">
        <v>15</v>
      </c>
      <c r="Q38" s="31">
        <f t="shared" si="0"/>
        <v>126</v>
      </c>
    </row>
    <row r="39" spans="1:17" ht="15">
      <c r="A39" s="69">
        <v>22</v>
      </c>
      <c r="B39" s="111" t="s">
        <v>147</v>
      </c>
      <c r="C39" s="2" t="s">
        <v>94</v>
      </c>
      <c r="D39" s="22">
        <v>11</v>
      </c>
      <c r="E39" s="95">
        <v>0.005127314814814815</v>
      </c>
      <c r="F39" s="4">
        <v>0</v>
      </c>
      <c r="G39" s="59"/>
      <c r="H39" s="4"/>
      <c r="I39" s="5">
        <v>10</v>
      </c>
      <c r="J39" s="5">
        <v>14</v>
      </c>
      <c r="K39" s="4">
        <v>21</v>
      </c>
      <c r="L39" s="5">
        <v>31</v>
      </c>
      <c r="M39" s="4">
        <v>140</v>
      </c>
      <c r="N39" s="5">
        <v>15</v>
      </c>
      <c r="O39" s="4">
        <v>16</v>
      </c>
      <c r="P39" s="5">
        <v>41</v>
      </c>
      <c r="Q39" s="31">
        <f t="shared" si="0"/>
        <v>101</v>
      </c>
    </row>
    <row r="40" spans="1:17" ht="15">
      <c r="A40" s="69">
        <v>23</v>
      </c>
      <c r="B40" s="111" t="s">
        <v>148</v>
      </c>
      <c r="C40" s="2" t="s">
        <v>94</v>
      </c>
      <c r="D40" s="9">
        <v>11</v>
      </c>
      <c r="E40" s="95">
        <v>0.004872685185185186</v>
      </c>
      <c r="F40" s="6">
        <v>0</v>
      </c>
      <c r="G40" s="59"/>
      <c r="H40" s="6"/>
      <c r="I40" s="7">
        <v>15</v>
      </c>
      <c r="J40" s="7">
        <v>24</v>
      </c>
      <c r="K40" s="6">
        <v>22</v>
      </c>
      <c r="L40" s="7">
        <v>33</v>
      </c>
      <c r="M40" s="6">
        <v>160</v>
      </c>
      <c r="N40" s="7">
        <v>25</v>
      </c>
      <c r="O40" s="6">
        <v>16</v>
      </c>
      <c r="P40" s="7">
        <v>41</v>
      </c>
      <c r="Q40" s="31">
        <f t="shared" si="0"/>
        <v>123</v>
      </c>
    </row>
    <row r="41" spans="1:17" ht="15">
      <c r="A41" s="69">
        <v>24</v>
      </c>
      <c r="B41" s="102" t="s">
        <v>149</v>
      </c>
      <c r="C41" s="2" t="s">
        <v>93</v>
      </c>
      <c r="D41" s="9">
        <v>11</v>
      </c>
      <c r="E41" s="95">
        <v>0.004467592592592593</v>
      </c>
      <c r="F41" s="6">
        <v>5</v>
      </c>
      <c r="G41" s="59"/>
      <c r="H41" s="6"/>
      <c r="I41" s="7">
        <v>12</v>
      </c>
      <c r="J41" s="7">
        <v>18</v>
      </c>
      <c r="K41" s="6">
        <v>22</v>
      </c>
      <c r="L41" s="7">
        <v>33</v>
      </c>
      <c r="M41" s="6">
        <v>125</v>
      </c>
      <c r="N41" s="7">
        <v>7</v>
      </c>
      <c r="O41" s="6">
        <v>5</v>
      </c>
      <c r="P41" s="7">
        <v>11</v>
      </c>
      <c r="Q41" s="31">
        <f t="shared" si="0"/>
        <v>74</v>
      </c>
    </row>
    <row r="42" spans="1:17" ht="15">
      <c r="A42" s="69">
        <v>25</v>
      </c>
      <c r="B42" s="111" t="s">
        <v>150</v>
      </c>
      <c r="C42" s="46" t="s">
        <v>94</v>
      </c>
      <c r="D42" s="3">
        <v>11</v>
      </c>
      <c r="E42" s="95">
        <v>0.004432870370370371</v>
      </c>
      <c r="F42" s="6">
        <v>0</v>
      </c>
      <c r="G42" s="59"/>
      <c r="H42" s="6"/>
      <c r="I42" s="7">
        <v>20</v>
      </c>
      <c r="J42" s="7">
        <v>34</v>
      </c>
      <c r="K42" s="6">
        <v>26</v>
      </c>
      <c r="L42" s="7">
        <v>41</v>
      </c>
      <c r="M42" s="6">
        <v>145</v>
      </c>
      <c r="N42" s="7">
        <v>18</v>
      </c>
      <c r="O42" s="6">
        <v>7</v>
      </c>
      <c r="P42" s="7">
        <v>15</v>
      </c>
      <c r="Q42" s="31">
        <f t="shared" si="0"/>
        <v>108</v>
      </c>
    </row>
    <row r="43" spans="1:17" ht="15">
      <c r="A43" s="69"/>
      <c r="B43" s="98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0.10877314814814816</v>
      </c>
      <c r="F48" s="17">
        <f aca="true" t="shared" si="1" ref="F48:P48">SUM(F18:F47)</f>
        <v>181</v>
      </c>
      <c r="G48" s="60">
        <f t="shared" si="1"/>
        <v>0</v>
      </c>
      <c r="H48" s="17">
        <f>SUM(H18:H47)</f>
        <v>0</v>
      </c>
      <c r="I48" s="18">
        <f t="shared" si="1"/>
        <v>291</v>
      </c>
      <c r="J48" s="18">
        <f t="shared" si="1"/>
        <v>559</v>
      </c>
      <c r="K48" s="17">
        <f t="shared" si="1"/>
        <v>662</v>
      </c>
      <c r="L48" s="18">
        <f t="shared" si="1"/>
        <v>1010</v>
      </c>
      <c r="M48" s="17">
        <f t="shared" si="1"/>
        <v>3739</v>
      </c>
      <c r="N48" s="18">
        <f t="shared" si="1"/>
        <v>429</v>
      </c>
      <c r="O48" s="17">
        <f t="shared" si="1"/>
        <v>181</v>
      </c>
      <c r="P48" s="18">
        <f t="shared" si="1"/>
        <v>504</v>
      </c>
      <c r="Q48" s="31">
        <f t="shared" si="0"/>
        <v>2683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0.0043509259259259265</v>
      </c>
      <c r="F49" s="19">
        <f>SUM(F18:F47)/$F13</f>
        <v>7.24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11.64</v>
      </c>
      <c r="J49" s="19">
        <f t="shared" si="2"/>
        <v>22.36</v>
      </c>
      <c r="K49" s="19">
        <f t="shared" si="2"/>
        <v>26.48</v>
      </c>
      <c r="L49" s="19">
        <f t="shared" si="2"/>
        <v>40.4</v>
      </c>
      <c r="M49" s="19">
        <f t="shared" si="2"/>
        <v>149.56</v>
      </c>
      <c r="N49" s="19">
        <f t="shared" si="2"/>
        <v>17.16</v>
      </c>
      <c r="O49" s="19">
        <f t="shared" si="2"/>
        <v>7.24</v>
      </c>
      <c r="P49" s="19">
        <f t="shared" si="2"/>
        <v>20.16</v>
      </c>
      <c r="Q49" s="19">
        <f>SUM(Q18:Q47)/$F13/6</f>
        <v>17.886666666666667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P10:R10"/>
    <mergeCell ref="A12:F12"/>
    <mergeCell ref="P12:R12"/>
    <mergeCell ref="A1:S1"/>
    <mergeCell ref="A2:S2"/>
    <mergeCell ref="A3:S3"/>
    <mergeCell ref="J5:Q5"/>
    <mergeCell ref="D6:F6"/>
    <mergeCell ref="P8:R8"/>
    <mergeCell ref="J13:Q13"/>
    <mergeCell ref="A15:A17"/>
    <mergeCell ref="B15:B17"/>
    <mergeCell ref="C15:C17"/>
    <mergeCell ref="D15:D17"/>
    <mergeCell ref="E16:F16"/>
    <mergeCell ref="Q16:Q17"/>
    <mergeCell ref="E15:Q15"/>
    <mergeCell ref="A49:B49"/>
    <mergeCell ref="G16:H16"/>
    <mergeCell ref="I16:J16"/>
    <mergeCell ref="K16:L16"/>
    <mergeCell ref="M16:N16"/>
    <mergeCell ref="O16:P1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0">
      <selection activeCell="P40" sqref="P40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5.7109375" style="0" customWidth="1"/>
    <col min="4" max="4" width="8.7109375" style="0" customWidth="1"/>
    <col min="5" max="5" width="13.140625" style="0" customWidth="1"/>
    <col min="6" max="8" width="8.8515625" style="0" customWidth="1"/>
    <col min="9" max="9" width="9.28125" style="0" customWidth="1"/>
    <col min="11" max="11" width="8.8515625" style="0" customWidth="1"/>
    <col min="12" max="12" width="9.8515625" style="0" customWidth="1"/>
    <col min="13" max="14" width="9.421875" style="0" customWidth="1"/>
    <col min="15" max="15" width="10.28125" style="0" customWidth="1"/>
    <col min="16" max="16" width="9.421875" style="0" customWidth="1"/>
    <col min="17" max="17" width="9.8515625" style="0" customWidth="1"/>
    <col min="18" max="18" width="10.28125" style="0" bestFit="1" customWidth="1"/>
    <col min="19" max="19" width="9.28125" style="0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R5" s="27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660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23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659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647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23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4" spans="1:19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61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1">
        <v>1</v>
      </c>
      <c r="B18" s="133" t="s">
        <v>796</v>
      </c>
      <c r="C18" s="2" t="s">
        <v>94</v>
      </c>
      <c r="D18" s="2">
        <v>16</v>
      </c>
      <c r="E18" s="95">
        <v>0.0036226851851851854</v>
      </c>
      <c r="F18" s="6">
        <v>18</v>
      </c>
      <c r="G18" s="59">
        <v>0</v>
      </c>
      <c r="H18" s="6"/>
      <c r="I18" s="7">
        <v>4</v>
      </c>
      <c r="J18" s="7">
        <v>2</v>
      </c>
      <c r="K18" s="6">
        <v>33</v>
      </c>
      <c r="L18" s="7">
        <v>52</v>
      </c>
      <c r="M18" s="6">
        <v>156</v>
      </c>
      <c r="N18" s="7">
        <v>16</v>
      </c>
      <c r="O18" s="6">
        <v>11</v>
      </c>
      <c r="P18" s="7">
        <v>26</v>
      </c>
      <c r="Q18" s="31">
        <f>(F18+H18+J18+L18+N18+P18)</f>
        <v>114</v>
      </c>
    </row>
    <row r="19" spans="1:17" ht="15">
      <c r="A19" s="1">
        <v>2</v>
      </c>
      <c r="B19" s="115" t="s">
        <v>797</v>
      </c>
      <c r="C19" s="2" t="s">
        <v>93</v>
      </c>
      <c r="D19" s="2">
        <v>16</v>
      </c>
      <c r="E19" s="95">
        <v>0.0026967592592592594</v>
      </c>
      <c r="F19" s="6">
        <v>36</v>
      </c>
      <c r="G19" s="59"/>
      <c r="H19" s="6"/>
      <c r="I19" s="7">
        <v>7</v>
      </c>
      <c r="J19" s="7">
        <v>26</v>
      </c>
      <c r="K19" s="6">
        <v>35</v>
      </c>
      <c r="L19" s="7">
        <v>50</v>
      </c>
      <c r="M19" s="6">
        <v>215</v>
      </c>
      <c r="N19" s="7">
        <v>40</v>
      </c>
      <c r="O19" s="6">
        <v>-6</v>
      </c>
      <c r="P19" s="7">
        <v>0</v>
      </c>
      <c r="Q19" s="31">
        <f aca="true" t="shared" si="0" ref="Q19:Q48">(F19+H19+J19+L19+N19+P19)</f>
        <v>152</v>
      </c>
    </row>
    <row r="20" spans="1:17" ht="15">
      <c r="A20" s="1">
        <v>3</v>
      </c>
      <c r="B20" s="133" t="s">
        <v>798</v>
      </c>
      <c r="C20" s="2" t="s">
        <v>93</v>
      </c>
      <c r="D20" s="2">
        <v>15</v>
      </c>
      <c r="E20" s="95">
        <v>0.0034606481481481485</v>
      </c>
      <c r="F20" s="6">
        <v>22</v>
      </c>
      <c r="G20" s="59"/>
      <c r="H20" s="6"/>
      <c r="I20" s="7">
        <v>20</v>
      </c>
      <c r="J20" s="7">
        <v>28</v>
      </c>
      <c r="K20" s="6">
        <v>27</v>
      </c>
      <c r="L20" s="7">
        <v>35</v>
      </c>
      <c r="M20" s="6">
        <v>150</v>
      </c>
      <c r="N20" s="7">
        <v>13</v>
      </c>
      <c r="O20" s="6">
        <v>26</v>
      </c>
      <c r="P20" s="7">
        <v>32</v>
      </c>
      <c r="Q20" s="31">
        <f t="shared" si="0"/>
        <v>130</v>
      </c>
    </row>
    <row r="21" spans="1:17" ht="15">
      <c r="A21" s="1">
        <v>4</v>
      </c>
      <c r="B21" s="133" t="s">
        <v>799</v>
      </c>
      <c r="C21" s="2" t="s">
        <v>93</v>
      </c>
      <c r="D21" s="2">
        <v>16</v>
      </c>
      <c r="E21" s="95">
        <v>0.0031134259259259257</v>
      </c>
      <c r="F21" s="6">
        <v>32</v>
      </c>
      <c r="G21" s="59"/>
      <c r="H21" s="6"/>
      <c r="I21" s="7">
        <v>30</v>
      </c>
      <c r="J21" s="7">
        <v>50</v>
      </c>
      <c r="K21" s="6">
        <v>33</v>
      </c>
      <c r="L21" s="7">
        <v>52</v>
      </c>
      <c r="M21" s="6">
        <v>195</v>
      </c>
      <c r="N21" s="7">
        <v>35</v>
      </c>
      <c r="O21" s="6">
        <v>7</v>
      </c>
      <c r="P21" s="7">
        <v>18</v>
      </c>
      <c r="Q21" s="31">
        <f t="shared" si="0"/>
        <v>187</v>
      </c>
    </row>
    <row r="22" spans="1:17" ht="15">
      <c r="A22" s="1">
        <v>5</v>
      </c>
      <c r="B22" s="123" t="s">
        <v>800</v>
      </c>
      <c r="C22" s="2" t="s">
        <v>94</v>
      </c>
      <c r="D22" s="2">
        <v>16</v>
      </c>
      <c r="E22" s="95">
        <v>0.00318287037037037</v>
      </c>
      <c r="F22" s="6">
        <v>30</v>
      </c>
      <c r="G22" s="59"/>
      <c r="H22" s="6"/>
      <c r="I22" s="7">
        <v>19</v>
      </c>
      <c r="J22" s="7">
        <v>26</v>
      </c>
      <c r="K22" s="6">
        <v>24</v>
      </c>
      <c r="L22" s="7">
        <v>27</v>
      </c>
      <c r="M22" s="6">
        <v>175</v>
      </c>
      <c r="N22" s="7">
        <v>25</v>
      </c>
      <c r="O22" s="6">
        <v>10</v>
      </c>
      <c r="P22" s="7">
        <v>24</v>
      </c>
      <c r="Q22" s="31">
        <f t="shared" si="0"/>
        <v>132</v>
      </c>
    </row>
    <row r="23" spans="1:17" ht="15">
      <c r="A23" s="1">
        <v>6</v>
      </c>
      <c r="B23" s="133" t="s">
        <v>801</v>
      </c>
      <c r="C23" s="2" t="s">
        <v>94</v>
      </c>
      <c r="D23" s="2">
        <v>16</v>
      </c>
      <c r="E23" s="95">
        <v>0.004201388888888889</v>
      </c>
      <c r="F23" s="6">
        <v>6</v>
      </c>
      <c r="G23" s="59"/>
      <c r="H23" s="6"/>
      <c r="I23" s="7">
        <v>17</v>
      </c>
      <c r="J23" s="7">
        <v>22</v>
      </c>
      <c r="K23" s="6">
        <v>29</v>
      </c>
      <c r="L23" s="7">
        <v>41</v>
      </c>
      <c r="M23" s="6">
        <v>140</v>
      </c>
      <c r="N23" s="7">
        <v>9</v>
      </c>
      <c r="O23" s="6">
        <v>15</v>
      </c>
      <c r="P23" s="7">
        <v>34</v>
      </c>
      <c r="Q23" s="31">
        <f t="shared" si="0"/>
        <v>112</v>
      </c>
    </row>
    <row r="24" spans="1:17" ht="15">
      <c r="A24" s="1">
        <v>7</v>
      </c>
      <c r="B24" s="133" t="s">
        <v>802</v>
      </c>
      <c r="C24" s="2" t="s">
        <v>94</v>
      </c>
      <c r="D24" s="2">
        <v>16</v>
      </c>
      <c r="E24" s="95">
        <v>0.004027777777777778</v>
      </c>
      <c r="F24" s="6">
        <v>9</v>
      </c>
      <c r="G24" s="59"/>
      <c r="H24" s="6"/>
      <c r="I24" s="7">
        <v>30</v>
      </c>
      <c r="J24" s="7">
        <v>50</v>
      </c>
      <c r="K24" s="6">
        <v>20</v>
      </c>
      <c r="L24" s="7">
        <v>19</v>
      </c>
      <c r="M24" s="6">
        <v>125</v>
      </c>
      <c r="N24" s="7">
        <v>4</v>
      </c>
      <c r="O24" s="6">
        <v>15</v>
      </c>
      <c r="P24" s="7">
        <v>34</v>
      </c>
      <c r="Q24" s="31">
        <f t="shared" si="0"/>
        <v>116</v>
      </c>
    </row>
    <row r="25" spans="1:17" ht="15">
      <c r="A25" s="1">
        <v>8</v>
      </c>
      <c r="B25" s="133" t="s">
        <v>803</v>
      </c>
      <c r="C25" s="2" t="s">
        <v>94</v>
      </c>
      <c r="D25" s="2">
        <v>16</v>
      </c>
      <c r="E25" s="95">
        <v>0.002743055555555556</v>
      </c>
      <c r="F25" s="6">
        <v>34</v>
      </c>
      <c r="G25" s="59"/>
      <c r="H25" s="6"/>
      <c r="I25" s="7">
        <v>9</v>
      </c>
      <c r="J25" s="7">
        <v>34</v>
      </c>
      <c r="K25" s="6">
        <v>31</v>
      </c>
      <c r="L25" s="7">
        <v>40</v>
      </c>
      <c r="M25" s="6">
        <v>225</v>
      </c>
      <c r="N25" s="7">
        <v>50</v>
      </c>
      <c r="O25" s="6">
        <v>15</v>
      </c>
      <c r="P25" s="7">
        <v>44</v>
      </c>
      <c r="Q25" s="31">
        <f t="shared" si="0"/>
        <v>202</v>
      </c>
    </row>
    <row r="26" spans="1:17" ht="15">
      <c r="A26" s="1">
        <v>9</v>
      </c>
      <c r="B26" s="133" t="s">
        <v>804</v>
      </c>
      <c r="C26" s="2" t="s">
        <v>94</v>
      </c>
      <c r="D26" s="2">
        <v>16</v>
      </c>
      <c r="E26" s="95">
        <v>0.0037268518518518514</v>
      </c>
      <c r="F26" s="6">
        <v>7</v>
      </c>
      <c r="G26" s="59"/>
      <c r="H26" s="6"/>
      <c r="I26" s="7">
        <v>10</v>
      </c>
      <c r="J26" s="7">
        <v>38</v>
      </c>
      <c r="K26" s="6">
        <v>32</v>
      </c>
      <c r="L26" s="7">
        <v>42</v>
      </c>
      <c r="M26" s="6">
        <v>174</v>
      </c>
      <c r="N26" s="7">
        <v>15</v>
      </c>
      <c r="O26" s="6">
        <v>0</v>
      </c>
      <c r="P26" s="7">
        <v>10</v>
      </c>
      <c r="Q26" s="31">
        <f t="shared" si="0"/>
        <v>112</v>
      </c>
    </row>
    <row r="27" spans="1:17" ht="15">
      <c r="A27" s="1">
        <v>10</v>
      </c>
      <c r="B27" s="132" t="s">
        <v>805</v>
      </c>
      <c r="C27" s="2" t="s">
        <v>93</v>
      </c>
      <c r="D27" s="2">
        <v>16</v>
      </c>
      <c r="E27" s="95">
        <v>0.0025925925925925925</v>
      </c>
      <c r="F27" s="6">
        <v>41</v>
      </c>
      <c r="G27" s="59"/>
      <c r="H27" s="6"/>
      <c r="I27" s="7">
        <v>6</v>
      </c>
      <c r="J27" s="7">
        <v>23</v>
      </c>
      <c r="K27" s="6">
        <v>33</v>
      </c>
      <c r="L27" s="7">
        <v>44</v>
      </c>
      <c r="M27" s="6">
        <v>220</v>
      </c>
      <c r="N27" s="7">
        <v>45</v>
      </c>
      <c r="O27" s="6">
        <v>5</v>
      </c>
      <c r="P27" s="7">
        <v>20</v>
      </c>
      <c r="Q27" s="31">
        <f t="shared" si="0"/>
        <v>173</v>
      </c>
    </row>
    <row r="28" spans="1:17" ht="15">
      <c r="A28" s="1">
        <v>11</v>
      </c>
      <c r="B28" s="134" t="s">
        <v>806</v>
      </c>
      <c r="C28" s="2" t="s">
        <v>94</v>
      </c>
      <c r="D28" s="2">
        <v>16</v>
      </c>
      <c r="E28" s="95">
        <v>0.0028124999999999995</v>
      </c>
      <c r="F28" s="6">
        <v>31</v>
      </c>
      <c r="G28" s="59"/>
      <c r="H28" s="6"/>
      <c r="I28" s="7">
        <v>7</v>
      </c>
      <c r="J28" s="7">
        <v>26</v>
      </c>
      <c r="K28" s="6">
        <v>39</v>
      </c>
      <c r="L28" s="7">
        <v>58</v>
      </c>
      <c r="M28" s="6">
        <v>203</v>
      </c>
      <c r="N28" s="7">
        <v>29</v>
      </c>
      <c r="O28" s="6">
        <v>8</v>
      </c>
      <c r="P28" s="7">
        <v>26</v>
      </c>
      <c r="Q28" s="31">
        <f t="shared" si="0"/>
        <v>170</v>
      </c>
    </row>
    <row r="29" spans="1:17" ht="15">
      <c r="A29" s="1">
        <v>12</v>
      </c>
      <c r="B29" s="133" t="s">
        <v>807</v>
      </c>
      <c r="C29" s="2" t="s">
        <v>94</v>
      </c>
      <c r="D29" s="2">
        <v>16</v>
      </c>
      <c r="E29" s="95">
        <v>0.00417824074074074</v>
      </c>
      <c r="F29" s="6">
        <v>6</v>
      </c>
      <c r="G29" s="59"/>
      <c r="H29" s="6"/>
      <c r="I29" s="7">
        <v>18</v>
      </c>
      <c r="J29" s="7">
        <v>24</v>
      </c>
      <c r="K29" s="6">
        <v>28</v>
      </c>
      <c r="L29" s="7">
        <v>38</v>
      </c>
      <c r="M29" s="6">
        <v>148</v>
      </c>
      <c r="N29" s="7">
        <v>12</v>
      </c>
      <c r="O29" s="6">
        <v>10</v>
      </c>
      <c r="P29" s="7">
        <v>24</v>
      </c>
      <c r="Q29" s="31">
        <f t="shared" si="0"/>
        <v>104</v>
      </c>
    </row>
    <row r="30" spans="1:17" ht="15">
      <c r="A30" s="1">
        <v>13</v>
      </c>
      <c r="B30" s="133" t="s">
        <v>808</v>
      </c>
      <c r="C30" s="2" t="s">
        <v>94</v>
      </c>
      <c r="D30" s="2">
        <v>16</v>
      </c>
      <c r="E30" s="95">
        <v>0.003923611111111111</v>
      </c>
      <c r="F30" s="6">
        <v>11</v>
      </c>
      <c r="G30" s="59"/>
      <c r="H30" s="6"/>
      <c r="I30" s="7">
        <v>25</v>
      </c>
      <c r="J30" s="7">
        <v>38</v>
      </c>
      <c r="K30" s="6">
        <v>30</v>
      </c>
      <c r="L30" s="7">
        <v>44</v>
      </c>
      <c r="M30" s="6">
        <v>145</v>
      </c>
      <c r="N30" s="7">
        <v>10</v>
      </c>
      <c r="O30" s="6">
        <v>13</v>
      </c>
      <c r="P30" s="7">
        <v>30</v>
      </c>
      <c r="Q30" s="31">
        <f t="shared" si="0"/>
        <v>133</v>
      </c>
    </row>
    <row r="31" spans="1:17" ht="15">
      <c r="A31" s="8">
        <v>14</v>
      </c>
      <c r="B31" s="133" t="s">
        <v>809</v>
      </c>
      <c r="C31" s="2" t="s">
        <v>94</v>
      </c>
      <c r="D31" s="2">
        <v>16</v>
      </c>
      <c r="E31" s="95">
        <v>0.0030208333333333333</v>
      </c>
      <c r="F31" s="6">
        <v>24</v>
      </c>
      <c r="G31" s="59"/>
      <c r="H31" s="6"/>
      <c r="I31" s="7">
        <v>10</v>
      </c>
      <c r="J31" s="7">
        <v>38</v>
      </c>
      <c r="K31" s="6">
        <v>34</v>
      </c>
      <c r="L31" s="7">
        <v>47</v>
      </c>
      <c r="M31" s="6">
        <v>217</v>
      </c>
      <c r="N31" s="7">
        <v>42</v>
      </c>
      <c r="O31" s="6">
        <v>-2</v>
      </c>
      <c r="P31" s="7">
        <v>6</v>
      </c>
      <c r="Q31" s="31">
        <f t="shared" si="0"/>
        <v>157</v>
      </c>
    </row>
    <row r="32" spans="1:17" ht="15">
      <c r="A32" s="8">
        <v>15</v>
      </c>
      <c r="B32" s="133" t="s">
        <v>810</v>
      </c>
      <c r="C32" s="2" t="s">
        <v>94</v>
      </c>
      <c r="D32" s="2">
        <v>17</v>
      </c>
      <c r="E32" s="95">
        <v>0.0036689814814814814</v>
      </c>
      <c r="F32" s="6">
        <v>17</v>
      </c>
      <c r="G32" s="59"/>
      <c r="H32" s="6"/>
      <c r="I32" s="7">
        <v>23</v>
      </c>
      <c r="J32" s="7">
        <v>34</v>
      </c>
      <c r="K32" s="6">
        <v>28</v>
      </c>
      <c r="L32" s="7">
        <v>38</v>
      </c>
      <c r="M32" s="6">
        <v>145</v>
      </c>
      <c r="N32" s="7">
        <v>11</v>
      </c>
      <c r="O32" s="6">
        <v>8</v>
      </c>
      <c r="P32" s="7">
        <v>20</v>
      </c>
      <c r="Q32" s="31">
        <f t="shared" si="0"/>
        <v>120</v>
      </c>
    </row>
    <row r="33" spans="1:17" ht="15">
      <c r="A33" s="8">
        <v>16</v>
      </c>
      <c r="B33" s="115" t="s">
        <v>811</v>
      </c>
      <c r="C33" s="2" t="s">
        <v>94</v>
      </c>
      <c r="D33" s="2">
        <v>16</v>
      </c>
      <c r="E33" s="95">
        <v>0.004016203703703703</v>
      </c>
      <c r="F33" s="6">
        <v>9</v>
      </c>
      <c r="G33" s="59"/>
      <c r="H33" s="6"/>
      <c r="I33" s="7">
        <v>14</v>
      </c>
      <c r="J33" s="7">
        <v>16</v>
      </c>
      <c r="K33" s="6">
        <v>20</v>
      </c>
      <c r="L33" s="7">
        <v>19</v>
      </c>
      <c r="M33" s="6">
        <v>134</v>
      </c>
      <c r="N33" s="7">
        <v>7</v>
      </c>
      <c r="O33" s="6">
        <v>4</v>
      </c>
      <c r="P33" s="7">
        <v>12</v>
      </c>
      <c r="Q33" s="31">
        <f t="shared" si="0"/>
        <v>63</v>
      </c>
    </row>
    <row r="34" spans="1:17" ht="15">
      <c r="A34" s="8">
        <v>17</v>
      </c>
      <c r="B34" s="115" t="s">
        <v>812</v>
      </c>
      <c r="C34" s="2" t="s">
        <v>94</v>
      </c>
      <c r="D34" s="2">
        <v>15</v>
      </c>
      <c r="E34" s="95">
        <v>0.002789351851851852</v>
      </c>
      <c r="F34" s="4">
        <v>22</v>
      </c>
      <c r="G34" s="59"/>
      <c r="H34" s="4"/>
      <c r="I34" s="5">
        <v>7</v>
      </c>
      <c r="J34" s="5">
        <v>13</v>
      </c>
      <c r="K34" s="4">
        <v>27</v>
      </c>
      <c r="L34" s="5">
        <v>26</v>
      </c>
      <c r="M34" s="4">
        <v>210</v>
      </c>
      <c r="N34" s="5">
        <v>22</v>
      </c>
      <c r="O34" s="4">
        <v>5</v>
      </c>
      <c r="P34" s="5">
        <v>15</v>
      </c>
      <c r="Q34" s="31">
        <f t="shared" si="0"/>
        <v>98</v>
      </c>
    </row>
    <row r="35" spans="1:17" ht="15">
      <c r="A35" s="8">
        <v>18</v>
      </c>
      <c r="B35" s="133" t="s">
        <v>813</v>
      </c>
      <c r="C35" s="2" t="s">
        <v>94</v>
      </c>
      <c r="D35" s="2">
        <v>16</v>
      </c>
      <c r="E35" s="95">
        <v>0.0026041666666666665</v>
      </c>
      <c r="F35" s="6">
        <v>29</v>
      </c>
      <c r="G35" s="59"/>
      <c r="H35" s="6"/>
      <c r="I35" s="7">
        <v>12</v>
      </c>
      <c r="J35" s="7">
        <v>34</v>
      </c>
      <c r="K35" s="6">
        <v>30</v>
      </c>
      <c r="L35" s="7">
        <v>32</v>
      </c>
      <c r="M35" s="6">
        <v>255</v>
      </c>
      <c r="N35" s="7">
        <v>61</v>
      </c>
      <c r="O35" s="6">
        <v>15</v>
      </c>
      <c r="P35" s="7">
        <v>41</v>
      </c>
      <c r="Q35" s="31">
        <f t="shared" si="0"/>
        <v>197</v>
      </c>
    </row>
    <row r="36" spans="1:17" ht="15">
      <c r="A36" s="8">
        <v>19</v>
      </c>
      <c r="B36" s="133" t="s">
        <v>814</v>
      </c>
      <c r="C36" s="2" t="s">
        <v>94</v>
      </c>
      <c r="D36" s="2">
        <v>16</v>
      </c>
      <c r="E36" s="95">
        <v>0.0036111111111111114</v>
      </c>
      <c r="F36" s="6">
        <v>13</v>
      </c>
      <c r="G36" s="59"/>
      <c r="H36" s="6"/>
      <c r="I36" s="7">
        <v>18</v>
      </c>
      <c r="J36" s="7">
        <v>20</v>
      </c>
      <c r="K36" s="6">
        <v>26</v>
      </c>
      <c r="L36" s="7">
        <v>28</v>
      </c>
      <c r="M36" s="6">
        <v>172</v>
      </c>
      <c r="N36" s="7">
        <v>19</v>
      </c>
      <c r="O36" s="6">
        <v>22</v>
      </c>
      <c r="P36" s="7">
        <v>52</v>
      </c>
      <c r="Q36" s="31">
        <f t="shared" si="0"/>
        <v>132</v>
      </c>
    </row>
    <row r="37" spans="1:17" ht="15">
      <c r="A37" s="8">
        <v>20</v>
      </c>
      <c r="B37" s="133" t="s">
        <v>815</v>
      </c>
      <c r="C37" s="2" t="s">
        <v>94</v>
      </c>
      <c r="D37" s="2">
        <v>16</v>
      </c>
      <c r="E37" s="95">
        <v>0.0024768518518518516</v>
      </c>
      <c r="F37" s="6">
        <v>34</v>
      </c>
      <c r="G37" s="59"/>
      <c r="H37" s="6"/>
      <c r="I37" s="7">
        <v>6</v>
      </c>
      <c r="J37" s="7">
        <v>13</v>
      </c>
      <c r="K37" s="6">
        <v>30</v>
      </c>
      <c r="L37" s="7">
        <v>32</v>
      </c>
      <c r="M37" s="6">
        <v>225</v>
      </c>
      <c r="N37" s="7">
        <v>35</v>
      </c>
      <c r="O37" s="6">
        <v>5</v>
      </c>
      <c r="P37" s="7">
        <v>18</v>
      </c>
      <c r="Q37" s="31">
        <f t="shared" si="0"/>
        <v>132</v>
      </c>
    </row>
    <row r="38" spans="1:17" ht="15">
      <c r="A38" s="8">
        <v>21</v>
      </c>
      <c r="B38" s="134" t="s">
        <v>816</v>
      </c>
      <c r="C38" s="2" t="s">
        <v>94</v>
      </c>
      <c r="D38" s="2">
        <v>15</v>
      </c>
      <c r="E38" s="95">
        <v>0.0036111111111111114</v>
      </c>
      <c r="F38" s="6">
        <v>13</v>
      </c>
      <c r="G38" s="59"/>
      <c r="H38" s="6"/>
      <c r="I38" s="7">
        <v>15</v>
      </c>
      <c r="J38" s="7">
        <v>14</v>
      </c>
      <c r="K38" s="6">
        <v>27</v>
      </c>
      <c r="L38" s="7">
        <v>30</v>
      </c>
      <c r="M38" s="6">
        <v>170</v>
      </c>
      <c r="N38" s="7">
        <v>18</v>
      </c>
      <c r="O38" s="6">
        <v>7</v>
      </c>
      <c r="P38" s="7">
        <v>14</v>
      </c>
      <c r="Q38" s="31">
        <f t="shared" si="0"/>
        <v>89</v>
      </c>
    </row>
    <row r="39" spans="1:17" ht="15">
      <c r="A39" s="8">
        <v>22</v>
      </c>
      <c r="B39" s="133" t="s">
        <v>817</v>
      </c>
      <c r="C39" s="2" t="s">
        <v>94</v>
      </c>
      <c r="D39" s="22">
        <v>15</v>
      </c>
      <c r="E39" s="95">
        <v>0.0036111111111111114</v>
      </c>
      <c r="F39" s="6">
        <v>13</v>
      </c>
      <c r="G39" s="59"/>
      <c r="H39" s="6"/>
      <c r="I39" s="7">
        <v>15</v>
      </c>
      <c r="J39" s="7">
        <v>13</v>
      </c>
      <c r="K39" s="6">
        <v>23</v>
      </c>
      <c r="L39" s="7">
        <v>28</v>
      </c>
      <c r="M39" s="6">
        <v>173</v>
      </c>
      <c r="N39" s="7">
        <v>16</v>
      </c>
      <c r="O39" s="6">
        <v>5</v>
      </c>
      <c r="P39" s="7">
        <v>15</v>
      </c>
      <c r="Q39" s="31">
        <f t="shared" si="0"/>
        <v>85</v>
      </c>
    </row>
    <row r="40" spans="1:17" ht="15">
      <c r="A40" s="8">
        <v>23</v>
      </c>
      <c r="B40" s="133" t="s">
        <v>818</v>
      </c>
      <c r="C40" s="2" t="s">
        <v>94</v>
      </c>
      <c r="D40" s="9">
        <v>16</v>
      </c>
      <c r="E40" s="95">
        <v>0.002847222222222222</v>
      </c>
      <c r="F40" s="6">
        <v>20</v>
      </c>
      <c r="G40" s="59"/>
      <c r="H40" s="6"/>
      <c r="I40" s="7">
        <v>2</v>
      </c>
      <c r="J40" s="7">
        <v>1</v>
      </c>
      <c r="K40" s="6">
        <v>27</v>
      </c>
      <c r="L40" s="7">
        <v>26</v>
      </c>
      <c r="M40" s="6">
        <v>240</v>
      </c>
      <c r="N40" s="7">
        <v>50</v>
      </c>
      <c r="O40" s="6">
        <v>6</v>
      </c>
      <c r="P40" s="7">
        <v>20</v>
      </c>
      <c r="Q40" s="31">
        <f t="shared" si="0"/>
        <v>117</v>
      </c>
    </row>
    <row r="41" spans="1:17" ht="15">
      <c r="A41" s="8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8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8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11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8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8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8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0.07653935185185186</v>
      </c>
      <c r="F48" s="17">
        <f aca="true" t="shared" si="1" ref="F48:P48">SUM(F18:F47)</f>
        <v>477</v>
      </c>
      <c r="G48" s="60">
        <f t="shared" si="1"/>
        <v>0</v>
      </c>
      <c r="H48" s="17">
        <f>SUM(H18:H47)</f>
        <v>0</v>
      </c>
      <c r="I48" s="18">
        <f t="shared" si="1"/>
        <v>324</v>
      </c>
      <c r="J48" s="18">
        <f t="shared" si="1"/>
        <v>583</v>
      </c>
      <c r="K48" s="17">
        <f t="shared" si="1"/>
        <v>666</v>
      </c>
      <c r="L48" s="18">
        <f t="shared" si="1"/>
        <v>848</v>
      </c>
      <c r="M48" s="17">
        <f t="shared" si="1"/>
        <v>4212</v>
      </c>
      <c r="N48" s="18">
        <f t="shared" si="1"/>
        <v>584</v>
      </c>
      <c r="O48" s="17">
        <f t="shared" si="1"/>
        <v>204</v>
      </c>
      <c r="P48" s="18">
        <f t="shared" si="1"/>
        <v>535</v>
      </c>
      <c r="Q48" s="31">
        <f t="shared" si="0"/>
        <v>3027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0.0033277979066022546</v>
      </c>
      <c r="F49" s="19">
        <f>SUM(F18:F47)/$F13</f>
        <v>20.73913043478261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14.08695652173913</v>
      </c>
      <c r="J49" s="19">
        <f t="shared" si="2"/>
        <v>25.347826086956523</v>
      </c>
      <c r="K49" s="19">
        <f t="shared" si="2"/>
        <v>28.956521739130434</v>
      </c>
      <c r="L49" s="19">
        <f t="shared" si="2"/>
        <v>36.869565217391305</v>
      </c>
      <c r="M49" s="19">
        <f t="shared" si="2"/>
        <v>183.1304347826087</v>
      </c>
      <c r="N49" s="19">
        <f t="shared" si="2"/>
        <v>25.391304347826086</v>
      </c>
      <c r="O49" s="19">
        <f t="shared" si="2"/>
        <v>8.869565217391305</v>
      </c>
      <c r="P49" s="19">
        <f t="shared" si="2"/>
        <v>23.26086956521739</v>
      </c>
      <c r="Q49" s="19">
        <f>SUM(Q18:Q47)/$F13/6</f>
        <v>21.934782608695652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1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P12:R12"/>
    <mergeCell ref="P8:R8"/>
    <mergeCell ref="P10:R10"/>
    <mergeCell ref="A15:A17"/>
    <mergeCell ref="B15:B17"/>
    <mergeCell ref="C15:C17"/>
    <mergeCell ref="D15:D17"/>
    <mergeCell ref="D6:F6"/>
    <mergeCell ref="A12:F12"/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</mergeCells>
  <conditionalFormatting sqref="K29">
    <cfRule type="cellIs" priority="10" dxfId="109" operator="equal" stopIfTrue="1">
      <formula>0</formula>
    </cfRule>
  </conditionalFormatting>
  <conditionalFormatting sqref="K22">
    <cfRule type="cellIs" priority="9" dxfId="109" operator="equal" stopIfTrue="1">
      <formula>0</formula>
    </cfRule>
  </conditionalFormatting>
  <conditionalFormatting sqref="K22">
    <cfRule type="cellIs" priority="8" dxfId="109" operator="equal" stopIfTrue="1">
      <formula>0</formula>
    </cfRule>
  </conditionalFormatting>
  <conditionalFormatting sqref="K22">
    <cfRule type="cellIs" priority="7" dxfId="109" operator="equal" stopIfTrue="1">
      <formula>0</formula>
    </cfRule>
  </conditionalFormatting>
  <conditionalFormatting sqref="K22">
    <cfRule type="cellIs" priority="6" dxfId="109" operator="equal" stopIfTrue="1">
      <formula>0</formula>
    </cfRule>
  </conditionalFormatting>
  <conditionalFormatting sqref="K22">
    <cfRule type="cellIs" priority="5" dxfId="109" operator="equal" stopIfTrue="1">
      <formula>0</formula>
    </cfRule>
  </conditionalFormatting>
  <conditionalFormatting sqref="K32">
    <cfRule type="cellIs" priority="4" dxfId="109" operator="equal" stopIfTrue="1">
      <formula>0</formula>
    </cfRule>
  </conditionalFormatting>
  <conditionalFormatting sqref="K32">
    <cfRule type="cellIs" priority="3" dxfId="109" operator="equal" stopIfTrue="1">
      <formula>0</formula>
    </cfRule>
  </conditionalFormatting>
  <conditionalFormatting sqref="K32">
    <cfRule type="cellIs" priority="2" dxfId="109" operator="equal" stopIfTrue="1">
      <formula>0</formula>
    </cfRule>
  </conditionalFormatting>
  <conditionalFormatting sqref="K32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4">
      <selection activeCell="P31" sqref="P31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5.7109375" style="0" customWidth="1"/>
    <col min="4" max="4" width="8.7109375" style="0" customWidth="1"/>
    <col min="5" max="5" width="13.140625" style="0" customWidth="1"/>
    <col min="6" max="8" width="8.8515625" style="0" customWidth="1"/>
    <col min="9" max="9" width="9.28125" style="0" customWidth="1"/>
    <col min="11" max="11" width="8.8515625" style="0" customWidth="1"/>
    <col min="12" max="12" width="9.8515625" style="0" customWidth="1"/>
    <col min="13" max="14" width="9.421875" style="0" customWidth="1"/>
    <col min="15" max="15" width="10.28125" style="0" customWidth="1"/>
    <col min="16" max="16" width="9.421875" style="0" customWidth="1"/>
    <col min="17" max="17" width="9.00390625" style="0" customWidth="1"/>
    <col min="18" max="18" width="10.28125" style="0" bestFit="1" customWidth="1"/>
    <col min="19" max="19" width="9.28125" style="0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R5" s="27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661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14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662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648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14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4" spans="1:19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61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1">
        <v>1</v>
      </c>
      <c r="B18" s="102" t="s">
        <v>819</v>
      </c>
      <c r="C18" s="127" t="s">
        <v>93</v>
      </c>
      <c r="D18" s="2">
        <v>16</v>
      </c>
      <c r="E18" s="95">
        <v>0.002789351851851852</v>
      </c>
      <c r="F18" s="4">
        <v>22</v>
      </c>
      <c r="G18" s="59">
        <v>0</v>
      </c>
      <c r="H18" s="4"/>
      <c r="I18" s="5">
        <v>6</v>
      </c>
      <c r="J18" s="5">
        <v>13</v>
      </c>
      <c r="K18" s="4">
        <v>27</v>
      </c>
      <c r="L18" s="5">
        <v>26</v>
      </c>
      <c r="M18" s="4">
        <v>210</v>
      </c>
      <c r="N18" s="5">
        <v>22</v>
      </c>
      <c r="O18" s="4">
        <v>5</v>
      </c>
      <c r="P18" s="5">
        <v>15</v>
      </c>
      <c r="Q18" s="31">
        <f>(F18+H18+J18+L18+N18+P18)</f>
        <v>98</v>
      </c>
    </row>
    <row r="19" spans="1:17" ht="15">
      <c r="A19" s="1">
        <v>2</v>
      </c>
      <c r="B19" s="102" t="s">
        <v>820</v>
      </c>
      <c r="C19" s="127" t="s">
        <v>93</v>
      </c>
      <c r="D19" s="2">
        <v>17</v>
      </c>
      <c r="E19" s="95">
        <v>0.0026041666666666665</v>
      </c>
      <c r="F19" s="6">
        <v>29</v>
      </c>
      <c r="G19" s="59"/>
      <c r="H19" s="6"/>
      <c r="I19" s="7">
        <v>12</v>
      </c>
      <c r="J19" s="7">
        <v>34</v>
      </c>
      <c r="K19" s="6">
        <v>30</v>
      </c>
      <c r="L19" s="7">
        <v>32</v>
      </c>
      <c r="M19" s="6">
        <v>255</v>
      </c>
      <c r="N19" s="7">
        <v>61</v>
      </c>
      <c r="O19" s="6">
        <v>15</v>
      </c>
      <c r="P19" s="7">
        <v>41</v>
      </c>
      <c r="Q19" s="31">
        <f aca="true" t="shared" si="0" ref="Q19:Q48">(F19+H19+J19+L19+N19+P19)</f>
        <v>197</v>
      </c>
    </row>
    <row r="20" spans="1:17" ht="15">
      <c r="A20" s="1">
        <v>3</v>
      </c>
      <c r="B20" s="102" t="s">
        <v>821</v>
      </c>
      <c r="C20" s="127" t="s">
        <v>93</v>
      </c>
      <c r="D20" s="2">
        <v>17</v>
      </c>
      <c r="E20" s="95">
        <v>0.0036111111111111114</v>
      </c>
      <c r="F20" s="6">
        <v>13</v>
      </c>
      <c r="G20" s="59"/>
      <c r="H20" s="6"/>
      <c r="I20" s="7">
        <v>18</v>
      </c>
      <c r="J20" s="7">
        <v>20</v>
      </c>
      <c r="K20" s="6">
        <v>26</v>
      </c>
      <c r="L20" s="7">
        <v>28</v>
      </c>
      <c r="M20" s="6">
        <v>172</v>
      </c>
      <c r="N20" s="7">
        <v>19</v>
      </c>
      <c r="O20" s="6">
        <v>22</v>
      </c>
      <c r="P20" s="7">
        <v>52</v>
      </c>
      <c r="Q20" s="31">
        <f t="shared" si="0"/>
        <v>132</v>
      </c>
    </row>
    <row r="21" spans="1:17" ht="15">
      <c r="A21" s="1">
        <v>4</v>
      </c>
      <c r="B21" s="102" t="s">
        <v>822</v>
      </c>
      <c r="C21" s="127" t="s">
        <v>94</v>
      </c>
      <c r="D21" s="2">
        <v>17</v>
      </c>
      <c r="E21" s="95">
        <v>0.0024768518518518516</v>
      </c>
      <c r="F21" s="6">
        <v>34</v>
      </c>
      <c r="G21" s="59"/>
      <c r="H21" s="6"/>
      <c r="I21" s="7">
        <v>6</v>
      </c>
      <c r="J21" s="7">
        <v>13</v>
      </c>
      <c r="K21" s="6">
        <v>30</v>
      </c>
      <c r="L21" s="7">
        <v>32</v>
      </c>
      <c r="M21" s="6">
        <v>225</v>
      </c>
      <c r="N21" s="7">
        <v>35</v>
      </c>
      <c r="O21" s="6">
        <v>5</v>
      </c>
      <c r="P21" s="7">
        <v>18</v>
      </c>
      <c r="Q21" s="31">
        <f t="shared" si="0"/>
        <v>132</v>
      </c>
    </row>
    <row r="22" spans="1:17" ht="15">
      <c r="A22" s="1">
        <v>5</v>
      </c>
      <c r="B22" s="102" t="s">
        <v>823</v>
      </c>
      <c r="C22" s="127" t="s">
        <v>94</v>
      </c>
      <c r="D22" s="2">
        <v>17</v>
      </c>
      <c r="E22" s="95">
        <v>0.0036111111111111114</v>
      </c>
      <c r="F22" s="6">
        <v>13</v>
      </c>
      <c r="G22" s="59"/>
      <c r="H22" s="6"/>
      <c r="I22" s="7">
        <v>15</v>
      </c>
      <c r="J22" s="7">
        <v>14</v>
      </c>
      <c r="K22" s="6">
        <v>27</v>
      </c>
      <c r="L22" s="7">
        <v>30</v>
      </c>
      <c r="M22" s="6">
        <v>170</v>
      </c>
      <c r="N22" s="7">
        <v>18</v>
      </c>
      <c r="O22" s="6">
        <v>7</v>
      </c>
      <c r="P22" s="7">
        <v>14</v>
      </c>
      <c r="Q22" s="31">
        <f t="shared" si="0"/>
        <v>89</v>
      </c>
    </row>
    <row r="23" spans="1:17" ht="15">
      <c r="A23" s="1">
        <v>6</v>
      </c>
      <c r="B23" s="102" t="s">
        <v>824</v>
      </c>
      <c r="C23" s="127" t="s">
        <v>94</v>
      </c>
      <c r="D23" s="2">
        <v>17</v>
      </c>
      <c r="E23" s="95">
        <v>0.0036111111111111114</v>
      </c>
      <c r="F23" s="6">
        <v>13</v>
      </c>
      <c r="G23" s="59"/>
      <c r="H23" s="6"/>
      <c r="I23" s="7">
        <v>15</v>
      </c>
      <c r="J23" s="7">
        <v>13</v>
      </c>
      <c r="K23" s="6">
        <v>23</v>
      </c>
      <c r="L23" s="7">
        <v>28</v>
      </c>
      <c r="M23" s="6">
        <v>173</v>
      </c>
      <c r="N23" s="7">
        <v>16</v>
      </c>
      <c r="O23" s="6">
        <v>5</v>
      </c>
      <c r="P23" s="7">
        <v>10</v>
      </c>
      <c r="Q23" s="31">
        <f t="shared" si="0"/>
        <v>80</v>
      </c>
    </row>
    <row r="24" spans="1:17" ht="15">
      <c r="A24" s="1">
        <v>7</v>
      </c>
      <c r="B24" s="102" t="s">
        <v>825</v>
      </c>
      <c r="C24" s="127" t="s">
        <v>93</v>
      </c>
      <c r="D24" s="2">
        <v>17</v>
      </c>
      <c r="E24" s="95">
        <v>0.002847222222222222</v>
      </c>
      <c r="F24" s="6">
        <v>20</v>
      </c>
      <c r="G24" s="59"/>
      <c r="H24" s="6"/>
      <c r="I24" s="7">
        <v>2</v>
      </c>
      <c r="J24" s="7">
        <v>1</v>
      </c>
      <c r="K24" s="6">
        <v>27</v>
      </c>
      <c r="L24" s="7">
        <v>26</v>
      </c>
      <c r="M24" s="6">
        <v>240</v>
      </c>
      <c r="N24" s="7">
        <v>50</v>
      </c>
      <c r="O24" s="6">
        <v>6</v>
      </c>
      <c r="P24" s="7">
        <v>20</v>
      </c>
      <c r="Q24" s="31">
        <f t="shared" si="0"/>
        <v>117</v>
      </c>
    </row>
    <row r="25" spans="1:17" ht="15">
      <c r="A25" s="1">
        <v>8</v>
      </c>
      <c r="B25" s="102" t="s">
        <v>826</v>
      </c>
      <c r="C25" s="127" t="s">
        <v>94</v>
      </c>
      <c r="D25" s="2">
        <v>17</v>
      </c>
      <c r="E25" s="95">
        <v>0.002673611111111111</v>
      </c>
      <c r="F25" s="6">
        <v>44</v>
      </c>
      <c r="G25" s="59"/>
      <c r="H25" s="6"/>
      <c r="I25" s="7">
        <v>23</v>
      </c>
      <c r="J25" s="7">
        <v>30</v>
      </c>
      <c r="K25" s="6">
        <v>31</v>
      </c>
      <c r="L25" s="7">
        <v>41</v>
      </c>
      <c r="M25" s="6">
        <v>184</v>
      </c>
      <c r="N25" s="7">
        <v>25</v>
      </c>
      <c r="O25" s="6">
        <v>14</v>
      </c>
      <c r="P25" s="7">
        <v>29</v>
      </c>
      <c r="Q25" s="31">
        <f t="shared" si="0"/>
        <v>169</v>
      </c>
    </row>
    <row r="26" spans="1:17" ht="15">
      <c r="A26" s="1">
        <v>9</v>
      </c>
      <c r="B26" s="102" t="s">
        <v>827</v>
      </c>
      <c r="C26" s="127" t="s">
        <v>94</v>
      </c>
      <c r="D26" s="2">
        <v>17</v>
      </c>
      <c r="E26" s="95">
        <v>0.0025925925925925925</v>
      </c>
      <c r="F26" s="6">
        <v>29</v>
      </c>
      <c r="G26" s="59"/>
      <c r="H26" s="6"/>
      <c r="I26" s="7">
        <v>13</v>
      </c>
      <c r="J26" s="7">
        <v>38</v>
      </c>
      <c r="K26" s="6">
        <v>30</v>
      </c>
      <c r="L26" s="7">
        <v>32</v>
      </c>
      <c r="M26" s="6">
        <v>246</v>
      </c>
      <c r="N26" s="7">
        <v>56</v>
      </c>
      <c r="O26" s="6">
        <v>12</v>
      </c>
      <c r="P26" s="7">
        <v>32</v>
      </c>
      <c r="Q26" s="31">
        <f t="shared" si="0"/>
        <v>187</v>
      </c>
    </row>
    <row r="27" spans="1:17" ht="15">
      <c r="A27" s="1">
        <v>10</v>
      </c>
      <c r="B27" s="102" t="s">
        <v>828</v>
      </c>
      <c r="C27" s="127" t="s">
        <v>93</v>
      </c>
      <c r="D27" s="2">
        <v>17</v>
      </c>
      <c r="E27" s="95">
        <v>0.0036805555555555554</v>
      </c>
      <c r="F27" s="6">
        <v>12</v>
      </c>
      <c r="G27" s="59"/>
      <c r="H27" s="6"/>
      <c r="I27" s="7">
        <v>20</v>
      </c>
      <c r="J27" s="7">
        <v>16</v>
      </c>
      <c r="K27" s="6">
        <v>27</v>
      </c>
      <c r="L27" s="7">
        <v>30</v>
      </c>
      <c r="M27" s="6">
        <v>170</v>
      </c>
      <c r="N27" s="7">
        <v>18</v>
      </c>
      <c r="O27" s="6">
        <v>9</v>
      </c>
      <c r="P27" s="7">
        <v>18</v>
      </c>
      <c r="Q27" s="31">
        <f t="shared" si="0"/>
        <v>94</v>
      </c>
    </row>
    <row r="28" spans="1:17" ht="15">
      <c r="A28" s="1">
        <v>11</v>
      </c>
      <c r="B28" s="102" t="s">
        <v>829</v>
      </c>
      <c r="C28" s="127" t="s">
        <v>94</v>
      </c>
      <c r="D28" s="2">
        <v>17</v>
      </c>
      <c r="E28" s="95">
        <v>0.003599537037037037</v>
      </c>
      <c r="F28" s="6">
        <v>14</v>
      </c>
      <c r="G28" s="59"/>
      <c r="H28" s="6"/>
      <c r="I28" s="7">
        <v>8</v>
      </c>
      <c r="J28" s="7">
        <v>5</v>
      </c>
      <c r="K28" s="6">
        <v>25</v>
      </c>
      <c r="L28" s="7">
        <v>26</v>
      </c>
      <c r="M28" s="6">
        <v>170</v>
      </c>
      <c r="N28" s="7">
        <v>18</v>
      </c>
      <c r="O28" s="6">
        <v>18</v>
      </c>
      <c r="P28" s="7">
        <v>41</v>
      </c>
      <c r="Q28" s="31">
        <f t="shared" si="0"/>
        <v>104</v>
      </c>
    </row>
    <row r="29" spans="1:17" ht="15">
      <c r="A29" s="1">
        <v>12</v>
      </c>
      <c r="B29" s="102" t="s">
        <v>830</v>
      </c>
      <c r="C29" s="127" t="s">
        <v>93</v>
      </c>
      <c r="D29" s="2">
        <v>17</v>
      </c>
      <c r="E29" s="95">
        <v>0.0037384259259259263</v>
      </c>
      <c r="F29" s="6">
        <v>11</v>
      </c>
      <c r="G29" s="59"/>
      <c r="H29" s="6"/>
      <c r="I29" s="7">
        <v>12</v>
      </c>
      <c r="J29" s="7">
        <v>9</v>
      </c>
      <c r="K29" s="6">
        <v>28</v>
      </c>
      <c r="L29" s="7">
        <v>32</v>
      </c>
      <c r="M29" s="6">
        <v>174</v>
      </c>
      <c r="N29" s="7">
        <v>20</v>
      </c>
      <c r="O29" s="6">
        <v>12</v>
      </c>
      <c r="P29" s="7">
        <v>24</v>
      </c>
      <c r="Q29" s="31">
        <f t="shared" si="0"/>
        <v>96</v>
      </c>
    </row>
    <row r="30" spans="1:17" ht="15">
      <c r="A30" s="1">
        <v>13</v>
      </c>
      <c r="B30" s="102" t="s">
        <v>831</v>
      </c>
      <c r="C30" s="127" t="s">
        <v>94</v>
      </c>
      <c r="D30" s="2">
        <v>17</v>
      </c>
      <c r="E30" s="95">
        <v>0.002731481481481482</v>
      </c>
      <c r="F30" s="6">
        <v>42</v>
      </c>
      <c r="G30" s="59"/>
      <c r="H30" s="6"/>
      <c r="I30" s="7">
        <v>45</v>
      </c>
      <c r="J30" s="7">
        <v>63</v>
      </c>
      <c r="K30" s="6">
        <v>34</v>
      </c>
      <c r="L30" s="7">
        <v>50</v>
      </c>
      <c r="M30" s="6">
        <v>178</v>
      </c>
      <c r="N30" s="7">
        <v>22</v>
      </c>
      <c r="O30" s="6">
        <v>30</v>
      </c>
      <c r="P30" s="7">
        <v>65</v>
      </c>
      <c r="Q30" s="31">
        <f t="shared" si="0"/>
        <v>242</v>
      </c>
    </row>
    <row r="31" spans="1:17" ht="15">
      <c r="A31" s="8">
        <v>14</v>
      </c>
      <c r="B31" s="102" t="s">
        <v>832</v>
      </c>
      <c r="C31" s="127" t="s">
        <v>93</v>
      </c>
      <c r="D31" s="2">
        <v>17</v>
      </c>
      <c r="E31" s="95">
        <v>0.0027662037037037034</v>
      </c>
      <c r="F31" s="6">
        <v>40</v>
      </c>
      <c r="G31" s="59"/>
      <c r="H31" s="6"/>
      <c r="I31" s="7">
        <v>23</v>
      </c>
      <c r="J31" s="7">
        <v>22</v>
      </c>
      <c r="K31" s="6">
        <v>30</v>
      </c>
      <c r="L31" s="7">
        <v>32</v>
      </c>
      <c r="M31" s="6">
        <v>190</v>
      </c>
      <c r="N31" s="7">
        <v>28</v>
      </c>
      <c r="O31" s="6">
        <v>15</v>
      </c>
      <c r="P31" s="7">
        <v>32</v>
      </c>
      <c r="Q31" s="31">
        <f t="shared" si="0"/>
        <v>154</v>
      </c>
    </row>
    <row r="32" spans="1:17" ht="15">
      <c r="A32" s="8">
        <v>15</v>
      </c>
      <c r="B32" s="44"/>
      <c r="C32" s="2"/>
      <c r="D32" s="2"/>
      <c r="E32" s="95"/>
      <c r="F32" s="6"/>
      <c r="G32" s="59"/>
      <c r="H32" s="6"/>
      <c r="I32" s="7"/>
      <c r="J32" s="7"/>
      <c r="K32" s="6"/>
      <c r="L32" s="7"/>
      <c r="M32" s="6"/>
      <c r="N32" s="7"/>
      <c r="O32" s="6"/>
      <c r="P32" s="7"/>
      <c r="Q32" s="31">
        <f t="shared" si="0"/>
        <v>0</v>
      </c>
    </row>
    <row r="33" spans="1:17" ht="15">
      <c r="A33" s="8">
        <v>16</v>
      </c>
      <c r="B33" s="44"/>
      <c r="C33" s="2"/>
      <c r="D33" s="2"/>
      <c r="E33" s="95"/>
      <c r="F33" s="6"/>
      <c r="G33" s="59"/>
      <c r="H33" s="6"/>
      <c r="I33" s="7"/>
      <c r="J33" s="7"/>
      <c r="K33" s="6"/>
      <c r="L33" s="7"/>
      <c r="M33" s="6"/>
      <c r="N33" s="7"/>
      <c r="O33" s="6"/>
      <c r="P33" s="7"/>
      <c r="Q33" s="31">
        <f t="shared" si="0"/>
        <v>0</v>
      </c>
    </row>
    <row r="34" spans="1:17" ht="15">
      <c r="A34" s="8">
        <v>17</v>
      </c>
      <c r="B34" s="44"/>
      <c r="C34" s="2"/>
      <c r="D34" s="2"/>
      <c r="E34" s="95"/>
      <c r="F34" s="6"/>
      <c r="G34" s="59"/>
      <c r="H34" s="6"/>
      <c r="I34" s="7"/>
      <c r="J34" s="7"/>
      <c r="K34" s="6"/>
      <c r="L34" s="7"/>
      <c r="M34" s="6"/>
      <c r="N34" s="7"/>
      <c r="O34" s="6"/>
      <c r="P34" s="7"/>
      <c r="Q34" s="31">
        <f t="shared" si="0"/>
        <v>0</v>
      </c>
    </row>
    <row r="35" spans="1:17" ht="15">
      <c r="A35" s="8">
        <v>18</v>
      </c>
      <c r="B35" s="45"/>
      <c r="C35" s="2"/>
      <c r="D35" s="2"/>
      <c r="E35" s="95"/>
      <c r="F35" s="6"/>
      <c r="G35" s="59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ht="15">
      <c r="A36" s="8">
        <v>19</v>
      </c>
      <c r="B36" s="44"/>
      <c r="C36" s="2"/>
      <c r="D36" s="2"/>
      <c r="E36" s="95"/>
      <c r="F36" s="6"/>
      <c r="G36" s="59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ht="15">
      <c r="A37" s="8">
        <v>20</v>
      </c>
      <c r="B37" s="44"/>
      <c r="C37" s="2"/>
      <c r="D37" s="2"/>
      <c r="E37" s="95"/>
      <c r="F37" s="6"/>
      <c r="G37" s="59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ht="15">
      <c r="A38" s="8">
        <v>21</v>
      </c>
      <c r="B38" s="44"/>
      <c r="C38" s="2"/>
      <c r="D38" s="2"/>
      <c r="E38" s="95"/>
      <c r="F38" s="6"/>
      <c r="G38" s="59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8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8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8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8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8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11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8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8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8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0.04333333333333333</v>
      </c>
      <c r="F48" s="17">
        <f aca="true" t="shared" si="1" ref="F48:P48">SUM(F18:F47)</f>
        <v>336</v>
      </c>
      <c r="G48" s="60">
        <f t="shared" si="1"/>
        <v>0</v>
      </c>
      <c r="H48" s="17">
        <f>SUM(H18:H47)</f>
        <v>0</v>
      </c>
      <c r="I48" s="18">
        <f t="shared" si="1"/>
        <v>218</v>
      </c>
      <c r="J48" s="18">
        <f t="shared" si="1"/>
        <v>291</v>
      </c>
      <c r="K48" s="17">
        <f t="shared" si="1"/>
        <v>395</v>
      </c>
      <c r="L48" s="18">
        <f t="shared" si="1"/>
        <v>445</v>
      </c>
      <c r="M48" s="17">
        <f t="shared" si="1"/>
        <v>2757</v>
      </c>
      <c r="N48" s="18">
        <f t="shared" si="1"/>
        <v>408</v>
      </c>
      <c r="O48" s="17">
        <f t="shared" si="1"/>
        <v>175</v>
      </c>
      <c r="P48" s="18">
        <f t="shared" si="1"/>
        <v>411</v>
      </c>
      <c r="Q48" s="31">
        <f t="shared" si="0"/>
        <v>1891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0.003095238095238095</v>
      </c>
      <c r="F49" s="19">
        <f>SUM(F18:F47)/$F13</f>
        <v>24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15.571428571428571</v>
      </c>
      <c r="J49" s="19">
        <f t="shared" si="2"/>
        <v>20.785714285714285</v>
      </c>
      <c r="K49" s="19">
        <f t="shared" si="2"/>
        <v>28.214285714285715</v>
      </c>
      <c r="L49" s="19">
        <f t="shared" si="2"/>
        <v>31.785714285714285</v>
      </c>
      <c r="M49" s="19">
        <f t="shared" si="2"/>
        <v>196.92857142857142</v>
      </c>
      <c r="N49" s="19">
        <f t="shared" si="2"/>
        <v>29.142857142857142</v>
      </c>
      <c r="O49" s="19">
        <f t="shared" si="2"/>
        <v>12.5</v>
      </c>
      <c r="P49" s="19">
        <f t="shared" si="2"/>
        <v>29.357142857142858</v>
      </c>
      <c r="Q49" s="19">
        <f>SUM(Q18:Q47)/$F13/6</f>
        <v>22.511904761904763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1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3" dxfId="109" operator="equal" stopIfTrue="1">
      <formula>0</formula>
    </cfRule>
  </conditionalFormatting>
  <conditionalFormatting sqref="K29">
    <cfRule type="cellIs" priority="2" dxfId="109" operator="equal" stopIfTrue="1">
      <formula>0</formula>
    </cfRule>
  </conditionalFormatting>
  <conditionalFormatting sqref="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7">
      <selection activeCell="P39" sqref="P39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5.7109375" style="0" customWidth="1"/>
    <col min="4" max="4" width="8.7109375" style="0" customWidth="1"/>
    <col min="5" max="5" width="13.140625" style="0" customWidth="1"/>
    <col min="6" max="8" width="8.8515625" style="0" customWidth="1"/>
    <col min="9" max="9" width="9.28125" style="0" customWidth="1"/>
    <col min="11" max="11" width="8.8515625" style="0" customWidth="1"/>
    <col min="12" max="12" width="9.8515625" style="0" customWidth="1"/>
    <col min="13" max="14" width="9.421875" style="0" customWidth="1"/>
    <col min="15" max="15" width="10.28125" style="0" customWidth="1"/>
    <col min="16" max="16" width="9.421875" style="0" customWidth="1"/>
    <col min="17" max="17" width="9.140625" style="0" customWidth="1"/>
    <col min="18" max="18" width="10.28125" style="0" bestFit="1" customWidth="1"/>
    <col min="19" max="19" width="9.28125" style="0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R5" s="27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598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597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152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22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4" spans="1:19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61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2" t="s">
        <v>625</v>
      </c>
      <c r="C18" s="2" t="s">
        <v>94</v>
      </c>
      <c r="D18" s="2">
        <v>17</v>
      </c>
      <c r="E18" s="95">
        <v>0.002789351851851852</v>
      </c>
      <c r="F18" s="4">
        <v>22</v>
      </c>
      <c r="G18" s="59">
        <v>0</v>
      </c>
      <c r="H18" s="4"/>
      <c r="I18" s="5">
        <v>7</v>
      </c>
      <c r="J18" s="5">
        <v>13</v>
      </c>
      <c r="K18" s="4">
        <v>27</v>
      </c>
      <c r="L18" s="5">
        <v>26</v>
      </c>
      <c r="M18" s="4">
        <v>210</v>
      </c>
      <c r="N18" s="5">
        <v>22</v>
      </c>
      <c r="O18" s="4">
        <v>5</v>
      </c>
      <c r="P18" s="5">
        <v>15</v>
      </c>
      <c r="Q18" s="31">
        <f>(F18+H18+J18+L18+N18+P18)</f>
        <v>98</v>
      </c>
    </row>
    <row r="19" spans="1:17" ht="15">
      <c r="A19" s="68">
        <v>2</v>
      </c>
      <c r="B19" s="102" t="s">
        <v>626</v>
      </c>
      <c r="C19" s="2" t="s">
        <v>94</v>
      </c>
      <c r="D19" s="2">
        <v>17</v>
      </c>
      <c r="E19" s="95">
        <v>0.0026041666666666665</v>
      </c>
      <c r="F19" s="6">
        <v>29</v>
      </c>
      <c r="G19" s="59"/>
      <c r="H19" s="6"/>
      <c r="I19" s="7">
        <v>12</v>
      </c>
      <c r="J19" s="7">
        <v>34</v>
      </c>
      <c r="K19" s="6">
        <v>30</v>
      </c>
      <c r="L19" s="7">
        <v>32</v>
      </c>
      <c r="M19" s="6">
        <v>255</v>
      </c>
      <c r="N19" s="7">
        <v>61</v>
      </c>
      <c r="O19" s="6">
        <v>15</v>
      </c>
      <c r="P19" s="7">
        <v>41</v>
      </c>
      <c r="Q19" s="31">
        <f aca="true" t="shared" si="0" ref="Q19:Q48">(F19+H19+J19+L19+N19+P19)</f>
        <v>197</v>
      </c>
    </row>
    <row r="20" spans="1:17" ht="15">
      <c r="A20" s="68">
        <v>3</v>
      </c>
      <c r="B20" s="102" t="s">
        <v>627</v>
      </c>
      <c r="C20" s="2" t="s">
        <v>94</v>
      </c>
      <c r="D20" s="2">
        <v>17</v>
      </c>
      <c r="E20" s="95">
        <v>0.0036111111111111114</v>
      </c>
      <c r="F20" s="6">
        <v>13</v>
      </c>
      <c r="G20" s="59"/>
      <c r="H20" s="6"/>
      <c r="I20" s="7">
        <v>18</v>
      </c>
      <c r="J20" s="7">
        <v>20</v>
      </c>
      <c r="K20" s="6">
        <v>26</v>
      </c>
      <c r="L20" s="7">
        <v>28</v>
      </c>
      <c r="M20" s="6">
        <v>172</v>
      </c>
      <c r="N20" s="7">
        <v>19</v>
      </c>
      <c r="O20" s="6">
        <v>22</v>
      </c>
      <c r="P20" s="7">
        <v>52</v>
      </c>
      <c r="Q20" s="31">
        <f t="shared" si="0"/>
        <v>132</v>
      </c>
    </row>
    <row r="21" spans="1:17" ht="15">
      <c r="A21" s="68">
        <v>4</v>
      </c>
      <c r="B21" s="102" t="s">
        <v>628</v>
      </c>
      <c r="C21" s="2" t="s">
        <v>93</v>
      </c>
      <c r="D21" s="2">
        <v>16</v>
      </c>
      <c r="E21" s="95">
        <v>0.0024768518518518516</v>
      </c>
      <c r="F21" s="6">
        <v>34</v>
      </c>
      <c r="G21" s="59"/>
      <c r="H21" s="6"/>
      <c r="I21" s="7">
        <v>6</v>
      </c>
      <c r="J21" s="7">
        <v>13</v>
      </c>
      <c r="K21" s="6">
        <v>30</v>
      </c>
      <c r="L21" s="7">
        <v>32</v>
      </c>
      <c r="M21" s="6">
        <v>225</v>
      </c>
      <c r="N21" s="7">
        <v>35</v>
      </c>
      <c r="O21" s="6">
        <v>5</v>
      </c>
      <c r="P21" s="7">
        <v>18</v>
      </c>
      <c r="Q21" s="31">
        <f t="shared" si="0"/>
        <v>132</v>
      </c>
    </row>
    <row r="22" spans="1:17" ht="15">
      <c r="A22" s="68">
        <v>5</v>
      </c>
      <c r="B22" s="102" t="s">
        <v>629</v>
      </c>
      <c r="C22" s="2" t="s">
        <v>94</v>
      </c>
      <c r="D22" s="2">
        <v>17</v>
      </c>
      <c r="E22" s="95">
        <v>0.0036111111111111114</v>
      </c>
      <c r="F22" s="6">
        <v>13</v>
      </c>
      <c r="G22" s="59"/>
      <c r="H22" s="6"/>
      <c r="I22" s="7">
        <v>15</v>
      </c>
      <c r="J22" s="7">
        <v>14</v>
      </c>
      <c r="K22" s="6">
        <v>27</v>
      </c>
      <c r="L22" s="7">
        <v>30</v>
      </c>
      <c r="M22" s="6">
        <v>170</v>
      </c>
      <c r="N22" s="7">
        <v>18</v>
      </c>
      <c r="O22" s="6">
        <v>7</v>
      </c>
      <c r="P22" s="7">
        <v>14</v>
      </c>
      <c r="Q22" s="31">
        <f t="shared" si="0"/>
        <v>89</v>
      </c>
    </row>
    <row r="23" spans="1:17" ht="15">
      <c r="A23" s="68">
        <v>6</v>
      </c>
      <c r="B23" s="102" t="s">
        <v>630</v>
      </c>
      <c r="C23" s="2" t="s">
        <v>94</v>
      </c>
      <c r="D23" s="2">
        <v>17</v>
      </c>
      <c r="E23" s="95">
        <v>0.0036111111111111114</v>
      </c>
      <c r="F23" s="6">
        <v>13</v>
      </c>
      <c r="G23" s="59"/>
      <c r="H23" s="6"/>
      <c r="I23" s="7">
        <v>15</v>
      </c>
      <c r="J23" s="7">
        <v>13</v>
      </c>
      <c r="K23" s="6">
        <v>23</v>
      </c>
      <c r="L23" s="7">
        <v>28</v>
      </c>
      <c r="M23" s="6">
        <v>173</v>
      </c>
      <c r="N23" s="7">
        <v>16</v>
      </c>
      <c r="O23" s="6">
        <v>5</v>
      </c>
      <c r="P23" s="7">
        <v>14</v>
      </c>
      <c r="Q23" s="31">
        <f t="shared" si="0"/>
        <v>84</v>
      </c>
    </row>
    <row r="24" spans="1:17" ht="15">
      <c r="A24" s="68">
        <v>7</v>
      </c>
      <c r="B24" s="102" t="s">
        <v>631</v>
      </c>
      <c r="C24" s="2" t="s">
        <v>94</v>
      </c>
      <c r="D24" s="2">
        <v>17</v>
      </c>
      <c r="E24" s="95">
        <v>0.002847222222222222</v>
      </c>
      <c r="F24" s="6">
        <v>20</v>
      </c>
      <c r="G24" s="59"/>
      <c r="H24" s="6"/>
      <c r="I24" s="7">
        <v>2</v>
      </c>
      <c r="J24" s="7">
        <v>1</v>
      </c>
      <c r="K24" s="6">
        <v>27</v>
      </c>
      <c r="L24" s="7">
        <v>26</v>
      </c>
      <c r="M24" s="6">
        <v>240</v>
      </c>
      <c r="N24" s="7">
        <v>50</v>
      </c>
      <c r="O24" s="6">
        <v>6</v>
      </c>
      <c r="P24" s="7">
        <v>20</v>
      </c>
      <c r="Q24" s="31">
        <f t="shared" si="0"/>
        <v>117</v>
      </c>
    </row>
    <row r="25" spans="1:17" ht="15">
      <c r="A25" s="68">
        <v>8</v>
      </c>
      <c r="B25" s="102" t="s">
        <v>632</v>
      </c>
      <c r="C25" s="2" t="s">
        <v>94</v>
      </c>
      <c r="D25" s="2">
        <v>17</v>
      </c>
      <c r="E25" s="95">
        <v>0.002789351851851852</v>
      </c>
      <c r="F25" s="4">
        <v>22</v>
      </c>
      <c r="G25" s="59"/>
      <c r="H25" s="4"/>
      <c r="I25" s="5">
        <v>7</v>
      </c>
      <c r="J25" s="5">
        <v>13</v>
      </c>
      <c r="K25" s="4">
        <v>27</v>
      </c>
      <c r="L25" s="5">
        <v>26</v>
      </c>
      <c r="M25" s="4">
        <v>210</v>
      </c>
      <c r="N25" s="5">
        <v>22</v>
      </c>
      <c r="O25" s="4">
        <v>5</v>
      </c>
      <c r="P25" s="5">
        <v>15</v>
      </c>
      <c r="Q25" s="31">
        <f t="shared" si="0"/>
        <v>98</v>
      </c>
    </row>
    <row r="26" spans="1:17" ht="15">
      <c r="A26" s="68">
        <v>9</v>
      </c>
      <c r="B26" s="102" t="s">
        <v>633</v>
      </c>
      <c r="C26" s="2" t="s">
        <v>94</v>
      </c>
      <c r="D26" s="2">
        <v>17</v>
      </c>
      <c r="E26" s="95">
        <v>0.0026041666666666665</v>
      </c>
      <c r="F26" s="6">
        <v>29</v>
      </c>
      <c r="G26" s="59"/>
      <c r="H26" s="6"/>
      <c r="I26" s="7">
        <v>12</v>
      </c>
      <c r="J26" s="7">
        <v>34</v>
      </c>
      <c r="K26" s="6">
        <v>30</v>
      </c>
      <c r="L26" s="7">
        <v>32</v>
      </c>
      <c r="M26" s="6">
        <v>255</v>
      </c>
      <c r="N26" s="7">
        <v>61</v>
      </c>
      <c r="O26" s="6">
        <v>15</v>
      </c>
      <c r="P26" s="7">
        <v>41</v>
      </c>
      <c r="Q26" s="31">
        <f t="shared" si="0"/>
        <v>197</v>
      </c>
    </row>
    <row r="27" spans="1:17" ht="15">
      <c r="A27" s="68">
        <v>10</v>
      </c>
      <c r="B27" s="102" t="s">
        <v>634</v>
      </c>
      <c r="C27" s="2" t="s">
        <v>94</v>
      </c>
      <c r="D27" s="2">
        <v>17</v>
      </c>
      <c r="E27" s="95">
        <v>0.0036111111111111114</v>
      </c>
      <c r="F27" s="6">
        <v>13</v>
      </c>
      <c r="G27" s="59"/>
      <c r="H27" s="6"/>
      <c r="I27" s="7">
        <v>18</v>
      </c>
      <c r="J27" s="7">
        <v>20</v>
      </c>
      <c r="K27" s="6">
        <v>26</v>
      </c>
      <c r="L27" s="7">
        <v>28</v>
      </c>
      <c r="M27" s="6">
        <v>172</v>
      </c>
      <c r="N27" s="7">
        <v>19</v>
      </c>
      <c r="O27" s="6">
        <v>22</v>
      </c>
      <c r="P27" s="7">
        <v>52</v>
      </c>
      <c r="Q27" s="31">
        <f t="shared" si="0"/>
        <v>132</v>
      </c>
    </row>
    <row r="28" spans="1:17" ht="15">
      <c r="A28" s="68">
        <v>11</v>
      </c>
      <c r="B28" s="102" t="s">
        <v>635</v>
      </c>
      <c r="C28" s="2" t="s">
        <v>94</v>
      </c>
      <c r="D28" s="2">
        <v>17</v>
      </c>
      <c r="E28" s="95">
        <v>0.0024768518518518516</v>
      </c>
      <c r="F28" s="6">
        <v>34</v>
      </c>
      <c r="G28" s="59"/>
      <c r="H28" s="6"/>
      <c r="I28" s="7">
        <v>6</v>
      </c>
      <c r="J28" s="7">
        <v>13</v>
      </c>
      <c r="K28" s="6">
        <v>30</v>
      </c>
      <c r="L28" s="7">
        <v>32</v>
      </c>
      <c r="M28" s="6">
        <v>225</v>
      </c>
      <c r="N28" s="7">
        <v>35</v>
      </c>
      <c r="O28" s="6">
        <v>5</v>
      </c>
      <c r="P28" s="7">
        <v>18</v>
      </c>
      <c r="Q28" s="31">
        <f t="shared" si="0"/>
        <v>132</v>
      </c>
    </row>
    <row r="29" spans="1:17" ht="15">
      <c r="A29" s="68">
        <v>12</v>
      </c>
      <c r="B29" s="102" t="s">
        <v>636</v>
      </c>
      <c r="C29" s="2" t="s">
        <v>94</v>
      </c>
      <c r="D29" s="2">
        <v>17</v>
      </c>
      <c r="E29" s="95">
        <v>0.0036111111111111114</v>
      </c>
      <c r="F29" s="6">
        <v>13</v>
      </c>
      <c r="G29" s="59"/>
      <c r="H29" s="6"/>
      <c r="I29" s="7">
        <v>15</v>
      </c>
      <c r="J29" s="7">
        <v>14</v>
      </c>
      <c r="K29" s="6">
        <v>27</v>
      </c>
      <c r="L29" s="7">
        <v>30</v>
      </c>
      <c r="M29" s="6">
        <v>170</v>
      </c>
      <c r="N29" s="7">
        <v>18</v>
      </c>
      <c r="O29" s="6">
        <v>7</v>
      </c>
      <c r="P29" s="7">
        <v>14</v>
      </c>
      <c r="Q29" s="31">
        <f t="shared" si="0"/>
        <v>89</v>
      </c>
    </row>
    <row r="30" spans="1:17" ht="15">
      <c r="A30" s="68">
        <v>13</v>
      </c>
      <c r="B30" s="102" t="s">
        <v>637</v>
      </c>
      <c r="C30" s="2" t="s">
        <v>94</v>
      </c>
      <c r="D30" s="2">
        <v>17</v>
      </c>
      <c r="E30" s="95">
        <v>0.0036111111111111114</v>
      </c>
      <c r="F30" s="6">
        <v>13</v>
      </c>
      <c r="G30" s="59"/>
      <c r="H30" s="6"/>
      <c r="I30" s="7">
        <v>15</v>
      </c>
      <c r="J30" s="7">
        <v>13</v>
      </c>
      <c r="K30" s="6">
        <v>23</v>
      </c>
      <c r="L30" s="7">
        <v>28</v>
      </c>
      <c r="M30" s="6">
        <v>173</v>
      </c>
      <c r="N30" s="7">
        <v>16</v>
      </c>
      <c r="O30" s="6">
        <v>5</v>
      </c>
      <c r="P30" s="7">
        <v>14</v>
      </c>
      <c r="Q30" s="31">
        <f t="shared" si="0"/>
        <v>84</v>
      </c>
    </row>
    <row r="31" spans="1:17" ht="15">
      <c r="A31" s="69">
        <v>14</v>
      </c>
      <c r="B31" s="102" t="s">
        <v>638</v>
      </c>
      <c r="C31" s="2" t="s">
        <v>94</v>
      </c>
      <c r="D31" s="2">
        <v>17</v>
      </c>
      <c r="E31" s="95">
        <v>0.002847222222222222</v>
      </c>
      <c r="F31" s="6">
        <v>20</v>
      </c>
      <c r="G31" s="59"/>
      <c r="H31" s="6"/>
      <c r="I31" s="7">
        <v>2</v>
      </c>
      <c r="J31" s="7">
        <v>1</v>
      </c>
      <c r="K31" s="6">
        <v>27</v>
      </c>
      <c r="L31" s="7">
        <v>26</v>
      </c>
      <c r="M31" s="6">
        <v>240</v>
      </c>
      <c r="N31" s="7">
        <v>50</v>
      </c>
      <c r="O31" s="6">
        <v>6</v>
      </c>
      <c r="P31" s="7">
        <v>20</v>
      </c>
      <c r="Q31" s="31">
        <f t="shared" si="0"/>
        <v>117</v>
      </c>
    </row>
    <row r="32" spans="1:17" ht="15">
      <c r="A32" s="69">
        <v>15</v>
      </c>
      <c r="B32" s="102" t="s">
        <v>639</v>
      </c>
      <c r="C32" s="2" t="s">
        <v>94</v>
      </c>
      <c r="D32" s="2">
        <v>16</v>
      </c>
      <c r="E32" s="95">
        <v>0.002789351851851852</v>
      </c>
      <c r="F32" s="4">
        <v>22</v>
      </c>
      <c r="G32" s="59"/>
      <c r="H32" s="4"/>
      <c r="I32" s="5">
        <v>7</v>
      </c>
      <c r="J32" s="5">
        <v>13</v>
      </c>
      <c r="K32" s="4">
        <v>27</v>
      </c>
      <c r="L32" s="5">
        <v>26</v>
      </c>
      <c r="M32" s="4">
        <v>210</v>
      </c>
      <c r="N32" s="5">
        <v>22</v>
      </c>
      <c r="O32" s="4">
        <v>5</v>
      </c>
      <c r="P32" s="5">
        <v>15</v>
      </c>
      <c r="Q32" s="31">
        <f t="shared" si="0"/>
        <v>98</v>
      </c>
    </row>
    <row r="33" spans="1:17" ht="15">
      <c r="A33" s="69">
        <v>16</v>
      </c>
      <c r="B33" s="102" t="s">
        <v>640</v>
      </c>
      <c r="C33" s="2" t="s">
        <v>94</v>
      </c>
      <c r="D33" s="2">
        <v>17</v>
      </c>
      <c r="E33" s="95">
        <v>0.0026041666666666665</v>
      </c>
      <c r="F33" s="6">
        <v>29</v>
      </c>
      <c r="G33" s="59"/>
      <c r="H33" s="6"/>
      <c r="I33" s="7">
        <v>12</v>
      </c>
      <c r="J33" s="7">
        <v>34</v>
      </c>
      <c r="K33" s="6">
        <v>30</v>
      </c>
      <c r="L33" s="7">
        <v>32</v>
      </c>
      <c r="M33" s="6">
        <v>255</v>
      </c>
      <c r="N33" s="7">
        <v>61</v>
      </c>
      <c r="O33" s="6">
        <v>15</v>
      </c>
      <c r="P33" s="7">
        <v>41</v>
      </c>
      <c r="Q33" s="31">
        <f t="shared" si="0"/>
        <v>197</v>
      </c>
    </row>
    <row r="34" spans="1:17" ht="15">
      <c r="A34" s="69">
        <v>17</v>
      </c>
      <c r="B34" s="102" t="s">
        <v>641</v>
      </c>
      <c r="C34" s="2" t="s">
        <v>94</v>
      </c>
      <c r="D34" s="2">
        <v>17</v>
      </c>
      <c r="E34" s="95">
        <v>0.0036111111111111114</v>
      </c>
      <c r="F34" s="6">
        <v>13</v>
      </c>
      <c r="G34" s="59"/>
      <c r="H34" s="6"/>
      <c r="I34" s="7">
        <v>18</v>
      </c>
      <c r="J34" s="7">
        <v>20</v>
      </c>
      <c r="K34" s="6">
        <v>26</v>
      </c>
      <c r="L34" s="7">
        <v>28</v>
      </c>
      <c r="M34" s="6">
        <v>172</v>
      </c>
      <c r="N34" s="7">
        <v>19</v>
      </c>
      <c r="O34" s="6">
        <v>22</v>
      </c>
      <c r="P34" s="7">
        <v>52</v>
      </c>
      <c r="Q34" s="31">
        <f t="shared" si="0"/>
        <v>132</v>
      </c>
    </row>
    <row r="35" spans="1:17" ht="15">
      <c r="A35" s="69">
        <v>18</v>
      </c>
      <c r="B35" s="102" t="s">
        <v>642</v>
      </c>
      <c r="C35" s="2" t="s">
        <v>94</v>
      </c>
      <c r="D35" s="2">
        <v>17</v>
      </c>
      <c r="E35" s="95">
        <v>0.0024768518518518516</v>
      </c>
      <c r="F35" s="6">
        <v>34</v>
      </c>
      <c r="G35" s="59"/>
      <c r="H35" s="6"/>
      <c r="I35" s="7">
        <v>6</v>
      </c>
      <c r="J35" s="7">
        <v>13</v>
      </c>
      <c r="K35" s="6">
        <v>30</v>
      </c>
      <c r="L35" s="7">
        <v>32</v>
      </c>
      <c r="M35" s="6">
        <v>225</v>
      </c>
      <c r="N35" s="7">
        <v>35</v>
      </c>
      <c r="O35" s="6">
        <v>5</v>
      </c>
      <c r="P35" s="7">
        <v>18</v>
      </c>
      <c r="Q35" s="31">
        <f t="shared" si="0"/>
        <v>132</v>
      </c>
    </row>
    <row r="36" spans="1:17" ht="15">
      <c r="A36" s="69">
        <v>19</v>
      </c>
      <c r="B36" s="115" t="s">
        <v>643</v>
      </c>
      <c r="C36" s="2" t="s">
        <v>94</v>
      </c>
      <c r="D36" s="2">
        <v>17</v>
      </c>
      <c r="E36" s="95">
        <v>0.0036111111111111114</v>
      </c>
      <c r="F36" s="6">
        <v>13</v>
      </c>
      <c r="G36" s="59"/>
      <c r="H36" s="6"/>
      <c r="I36" s="7">
        <v>15</v>
      </c>
      <c r="J36" s="7">
        <v>14</v>
      </c>
      <c r="K36" s="6">
        <v>27</v>
      </c>
      <c r="L36" s="7">
        <v>30</v>
      </c>
      <c r="M36" s="6">
        <v>170</v>
      </c>
      <c r="N36" s="7">
        <v>18</v>
      </c>
      <c r="O36" s="6">
        <v>7</v>
      </c>
      <c r="P36" s="7">
        <v>14</v>
      </c>
      <c r="Q36" s="31">
        <f t="shared" si="0"/>
        <v>89</v>
      </c>
    </row>
    <row r="37" spans="1:17" ht="15">
      <c r="A37" s="69">
        <v>20</v>
      </c>
      <c r="B37" s="102" t="s">
        <v>644</v>
      </c>
      <c r="C37" s="2" t="s">
        <v>94</v>
      </c>
      <c r="D37" s="2">
        <v>17</v>
      </c>
      <c r="E37" s="95">
        <v>0.0036111111111111114</v>
      </c>
      <c r="F37" s="6">
        <v>13</v>
      </c>
      <c r="G37" s="59"/>
      <c r="H37" s="6"/>
      <c r="I37" s="7">
        <v>15</v>
      </c>
      <c r="J37" s="7">
        <v>13</v>
      </c>
      <c r="K37" s="6">
        <v>23</v>
      </c>
      <c r="L37" s="7">
        <v>28</v>
      </c>
      <c r="M37" s="6">
        <v>173</v>
      </c>
      <c r="N37" s="7">
        <v>16</v>
      </c>
      <c r="O37" s="6">
        <v>5</v>
      </c>
      <c r="P37" s="7">
        <v>14</v>
      </c>
      <c r="Q37" s="31">
        <f t="shared" si="0"/>
        <v>84</v>
      </c>
    </row>
    <row r="38" spans="1:17" ht="15">
      <c r="A38" s="69">
        <v>21</v>
      </c>
      <c r="B38" s="102" t="s">
        <v>645</v>
      </c>
      <c r="C38" s="2" t="s">
        <v>93</v>
      </c>
      <c r="D38" s="2">
        <v>17</v>
      </c>
      <c r="E38" s="95">
        <v>0.002847222222222222</v>
      </c>
      <c r="F38" s="6">
        <v>20</v>
      </c>
      <c r="G38" s="59"/>
      <c r="H38" s="6"/>
      <c r="I38" s="7">
        <v>2</v>
      </c>
      <c r="J38" s="7">
        <v>1</v>
      </c>
      <c r="K38" s="6">
        <v>27</v>
      </c>
      <c r="L38" s="7">
        <v>26</v>
      </c>
      <c r="M38" s="6">
        <v>240</v>
      </c>
      <c r="N38" s="7">
        <v>50</v>
      </c>
      <c r="O38" s="6">
        <v>6</v>
      </c>
      <c r="P38" s="7">
        <v>20</v>
      </c>
      <c r="Q38" s="31">
        <f t="shared" si="0"/>
        <v>117</v>
      </c>
    </row>
    <row r="39" spans="1:17" ht="15">
      <c r="A39" s="69">
        <v>22</v>
      </c>
      <c r="B39" s="102" t="s">
        <v>646</v>
      </c>
      <c r="C39" s="2" t="s">
        <v>94</v>
      </c>
      <c r="D39" s="22">
        <v>17</v>
      </c>
      <c r="E39" s="95">
        <v>0.0025810185185185185</v>
      </c>
      <c r="F39" s="6">
        <v>30</v>
      </c>
      <c r="G39" s="59"/>
      <c r="H39" s="6"/>
      <c r="I39" s="7">
        <v>30</v>
      </c>
      <c r="J39" s="7">
        <v>69</v>
      </c>
      <c r="K39" s="6">
        <v>31</v>
      </c>
      <c r="L39" s="7">
        <v>41</v>
      </c>
      <c r="M39" s="6">
        <v>220</v>
      </c>
      <c r="N39" s="7">
        <v>30</v>
      </c>
      <c r="O39" s="6">
        <v>10</v>
      </c>
      <c r="P39" s="7">
        <v>28</v>
      </c>
      <c r="Q39" s="31">
        <f t="shared" si="0"/>
        <v>198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8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8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11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8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8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8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0.06723379629629632</v>
      </c>
      <c r="F48" s="17">
        <f aca="true" t="shared" si="1" ref="F48:P48">SUM(F18:F47)</f>
        <v>462</v>
      </c>
      <c r="G48" s="60">
        <f t="shared" si="1"/>
        <v>0</v>
      </c>
      <c r="H48" s="17">
        <f>SUM(H18:H47)</f>
        <v>0</v>
      </c>
      <c r="I48" s="18">
        <f t="shared" si="1"/>
        <v>255</v>
      </c>
      <c r="J48" s="18">
        <f t="shared" si="1"/>
        <v>393</v>
      </c>
      <c r="K48" s="17">
        <f t="shared" si="1"/>
        <v>601</v>
      </c>
      <c r="L48" s="18">
        <f t="shared" si="1"/>
        <v>647</v>
      </c>
      <c r="M48" s="17">
        <f t="shared" si="1"/>
        <v>4555</v>
      </c>
      <c r="N48" s="18">
        <f t="shared" si="1"/>
        <v>693</v>
      </c>
      <c r="O48" s="17">
        <f t="shared" si="1"/>
        <v>205</v>
      </c>
      <c r="P48" s="18">
        <f t="shared" si="1"/>
        <v>550</v>
      </c>
      <c r="Q48" s="31">
        <f t="shared" si="0"/>
        <v>2745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0.0030560816498316507</v>
      </c>
      <c r="F49" s="19">
        <f>SUM(F18:F47)/$F13</f>
        <v>21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11.590909090909092</v>
      </c>
      <c r="J49" s="19">
        <f t="shared" si="2"/>
        <v>17.863636363636363</v>
      </c>
      <c r="K49" s="19">
        <f t="shared" si="2"/>
        <v>27.318181818181817</v>
      </c>
      <c r="L49" s="19">
        <f t="shared" si="2"/>
        <v>29.40909090909091</v>
      </c>
      <c r="M49" s="19">
        <f t="shared" si="2"/>
        <v>207.04545454545453</v>
      </c>
      <c r="N49" s="19">
        <f t="shared" si="2"/>
        <v>31.5</v>
      </c>
      <c r="O49" s="19">
        <f t="shared" si="2"/>
        <v>9.318181818181818</v>
      </c>
      <c r="P49" s="19">
        <f t="shared" si="2"/>
        <v>25</v>
      </c>
      <c r="Q49" s="19">
        <f>SUM(Q18:Q47)/$F13/6</f>
        <v>20.795454545454543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1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P12:R12"/>
    <mergeCell ref="P8:R8"/>
    <mergeCell ref="P10:R10"/>
    <mergeCell ref="A15:A17"/>
    <mergeCell ref="B15:B17"/>
    <mergeCell ref="C15:C17"/>
    <mergeCell ref="D15:D17"/>
    <mergeCell ref="D6:F6"/>
    <mergeCell ref="A12:F12"/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</mergeCells>
  <conditionalFormatting sqref="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7">
      <selection activeCell="P37" sqref="P37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5.7109375" style="0" customWidth="1"/>
    <col min="4" max="4" width="8.7109375" style="0" customWidth="1"/>
    <col min="5" max="5" width="14.421875" style="0" customWidth="1"/>
    <col min="6" max="8" width="8.8515625" style="0" customWidth="1"/>
    <col min="9" max="9" width="9.28125" style="0" customWidth="1"/>
    <col min="11" max="11" width="8.8515625" style="0" customWidth="1"/>
    <col min="12" max="12" width="9.8515625" style="0" customWidth="1"/>
    <col min="13" max="14" width="9.421875" style="0" customWidth="1"/>
    <col min="15" max="15" width="10.28125" style="0" customWidth="1"/>
    <col min="16" max="16" width="9.421875" style="0" customWidth="1"/>
    <col min="17" max="17" width="9.7109375" style="0" customWidth="1"/>
    <col min="18" max="18" width="10.28125" style="0" bestFit="1" customWidth="1"/>
    <col min="19" max="19" width="9.28125" style="0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R5" s="27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663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20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664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647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20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4" spans="1:19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61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1">
        <v>1</v>
      </c>
      <c r="B18" s="102" t="s">
        <v>833</v>
      </c>
      <c r="C18" s="127" t="s">
        <v>93</v>
      </c>
      <c r="D18" s="2">
        <v>17</v>
      </c>
      <c r="E18" s="95">
        <v>0.002789351851851852</v>
      </c>
      <c r="F18" s="4">
        <v>22</v>
      </c>
      <c r="G18" s="59">
        <v>0</v>
      </c>
      <c r="H18" s="4"/>
      <c r="I18" s="5">
        <v>6</v>
      </c>
      <c r="J18" s="5">
        <v>13</v>
      </c>
      <c r="K18" s="4">
        <v>27</v>
      </c>
      <c r="L18" s="5">
        <v>26</v>
      </c>
      <c r="M18" s="4">
        <v>210</v>
      </c>
      <c r="N18" s="5">
        <v>22</v>
      </c>
      <c r="O18" s="4">
        <v>5</v>
      </c>
      <c r="P18" s="5">
        <v>15</v>
      </c>
      <c r="Q18" s="31">
        <f>(F18+H18+J18+L18+N18+P18)</f>
        <v>98</v>
      </c>
    </row>
    <row r="19" spans="1:17" ht="15">
      <c r="A19" s="1">
        <v>2</v>
      </c>
      <c r="B19" s="102" t="s">
        <v>834</v>
      </c>
      <c r="C19" s="127" t="s">
        <v>93</v>
      </c>
      <c r="D19" s="2">
        <v>17</v>
      </c>
      <c r="E19" s="95">
        <v>0.0026041666666666665</v>
      </c>
      <c r="F19" s="6">
        <v>29</v>
      </c>
      <c r="G19" s="59"/>
      <c r="H19" s="6"/>
      <c r="I19" s="7">
        <v>12</v>
      </c>
      <c r="J19" s="7">
        <v>34</v>
      </c>
      <c r="K19" s="6">
        <v>30</v>
      </c>
      <c r="L19" s="7">
        <v>32</v>
      </c>
      <c r="M19" s="6">
        <v>255</v>
      </c>
      <c r="N19" s="7">
        <v>61</v>
      </c>
      <c r="O19" s="6">
        <v>15</v>
      </c>
      <c r="P19" s="7">
        <v>41</v>
      </c>
      <c r="Q19" s="31">
        <f aca="true" t="shared" si="0" ref="Q19:Q48">(F19+H19+J19+L19+N19+P19)</f>
        <v>197</v>
      </c>
    </row>
    <row r="20" spans="1:17" ht="15">
      <c r="A20" s="1">
        <v>3</v>
      </c>
      <c r="B20" s="100" t="s">
        <v>835</v>
      </c>
      <c r="C20" s="127" t="s">
        <v>93</v>
      </c>
      <c r="D20" s="2">
        <v>17</v>
      </c>
      <c r="E20" s="95">
        <v>0.0036111111111111114</v>
      </c>
      <c r="F20" s="6">
        <v>13</v>
      </c>
      <c r="G20" s="59"/>
      <c r="H20" s="6"/>
      <c r="I20" s="7">
        <v>18</v>
      </c>
      <c r="J20" s="7">
        <v>20</v>
      </c>
      <c r="K20" s="6">
        <v>26</v>
      </c>
      <c r="L20" s="7">
        <v>28</v>
      </c>
      <c r="M20" s="6">
        <v>172</v>
      </c>
      <c r="N20" s="7">
        <v>19</v>
      </c>
      <c r="O20" s="6">
        <v>22</v>
      </c>
      <c r="P20" s="7">
        <v>52</v>
      </c>
      <c r="Q20" s="31">
        <f t="shared" si="0"/>
        <v>132</v>
      </c>
    </row>
    <row r="21" spans="1:17" ht="15">
      <c r="A21" s="1">
        <v>4</v>
      </c>
      <c r="B21" s="102" t="s">
        <v>836</v>
      </c>
      <c r="C21" s="127" t="s">
        <v>93</v>
      </c>
      <c r="D21" s="2">
        <v>17</v>
      </c>
      <c r="E21" s="95">
        <v>0.0024768518518518516</v>
      </c>
      <c r="F21" s="6">
        <v>34</v>
      </c>
      <c r="G21" s="59"/>
      <c r="H21" s="6"/>
      <c r="I21" s="7">
        <v>6</v>
      </c>
      <c r="J21" s="7">
        <v>13</v>
      </c>
      <c r="K21" s="6">
        <v>30</v>
      </c>
      <c r="L21" s="7">
        <v>32</v>
      </c>
      <c r="M21" s="6">
        <v>225</v>
      </c>
      <c r="N21" s="7">
        <v>35</v>
      </c>
      <c r="O21" s="6">
        <v>5</v>
      </c>
      <c r="P21" s="7">
        <v>18</v>
      </c>
      <c r="Q21" s="31">
        <f t="shared" si="0"/>
        <v>132</v>
      </c>
    </row>
    <row r="22" spans="1:17" ht="15">
      <c r="A22" s="1">
        <v>5</v>
      </c>
      <c r="B22" s="102" t="s">
        <v>837</v>
      </c>
      <c r="C22" s="127" t="s">
        <v>93</v>
      </c>
      <c r="D22" s="2">
        <v>17</v>
      </c>
      <c r="E22" s="95">
        <v>0.0036111111111111114</v>
      </c>
      <c r="F22" s="6">
        <v>13</v>
      </c>
      <c r="G22" s="59"/>
      <c r="H22" s="6"/>
      <c r="I22" s="7">
        <v>15</v>
      </c>
      <c r="J22" s="7">
        <v>14</v>
      </c>
      <c r="K22" s="6">
        <v>27</v>
      </c>
      <c r="L22" s="7">
        <v>30</v>
      </c>
      <c r="M22" s="6">
        <v>170</v>
      </c>
      <c r="N22" s="7">
        <v>18</v>
      </c>
      <c r="O22" s="6">
        <v>7</v>
      </c>
      <c r="P22" s="7">
        <v>14</v>
      </c>
      <c r="Q22" s="31">
        <f t="shared" si="0"/>
        <v>89</v>
      </c>
    </row>
    <row r="23" spans="1:17" ht="15">
      <c r="A23" s="1">
        <v>6</v>
      </c>
      <c r="B23" s="102" t="s">
        <v>838</v>
      </c>
      <c r="C23" s="127" t="s">
        <v>93</v>
      </c>
      <c r="D23" s="2">
        <v>16</v>
      </c>
      <c r="E23" s="95">
        <v>0.0036111111111111114</v>
      </c>
      <c r="F23" s="6">
        <v>13</v>
      </c>
      <c r="G23" s="59"/>
      <c r="H23" s="6"/>
      <c r="I23" s="7">
        <v>15</v>
      </c>
      <c r="J23" s="7">
        <v>13</v>
      </c>
      <c r="K23" s="6">
        <v>23</v>
      </c>
      <c r="L23" s="7">
        <v>28</v>
      </c>
      <c r="M23" s="6">
        <v>173</v>
      </c>
      <c r="N23" s="7">
        <v>16</v>
      </c>
      <c r="O23" s="6">
        <v>5</v>
      </c>
      <c r="P23" s="7">
        <v>10</v>
      </c>
      <c r="Q23" s="31">
        <f t="shared" si="0"/>
        <v>80</v>
      </c>
    </row>
    <row r="24" spans="1:17" ht="15">
      <c r="A24" s="1">
        <v>7</v>
      </c>
      <c r="B24" s="102" t="s">
        <v>839</v>
      </c>
      <c r="C24" s="127" t="s">
        <v>94</v>
      </c>
      <c r="D24" s="2">
        <v>18</v>
      </c>
      <c r="E24" s="95">
        <v>0.002847222222222222</v>
      </c>
      <c r="F24" s="6">
        <v>20</v>
      </c>
      <c r="G24" s="59"/>
      <c r="H24" s="6"/>
      <c r="I24" s="7">
        <v>2</v>
      </c>
      <c r="J24" s="7">
        <v>1</v>
      </c>
      <c r="K24" s="6">
        <v>27</v>
      </c>
      <c r="L24" s="7">
        <v>26</v>
      </c>
      <c r="M24" s="6">
        <v>240</v>
      </c>
      <c r="N24" s="7">
        <v>50</v>
      </c>
      <c r="O24" s="6">
        <v>6</v>
      </c>
      <c r="P24" s="7">
        <v>20</v>
      </c>
      <c r="Q24" s="31">
        <f t="shared" si="0"/>
        <v>117</v>
      </c>
    </row>
    <row r="25" spans="1:17" ht="15">
      <c r="A25" s="1">
        <v>8</v>
      </c>
      <c r="B25" s="102" t="s">
        <v>840</v>
      </c>
      <c r="C25" s="127" t="s">
        <v>93</v>
      </c>
      <c r="D25" s="2">
        <v>17</v>
      </c>
      <c r="E25" s="95">
        <v>0.002673611111111111</v>
      </c>
      <c r="F25" s="6">
        <v>44</v>
      </c>
      <c r="G25" s="59"/>
      <c r="H25" s="6"/>
      <c r="I25" s="7">
        <v>23</v>
      </c>
      <c r="J25" s="7">
        <v>30</v>
      </c>
      <c r="K25" s="6">
        <v>31</v>
      </c>
      <c r="L25" s="7">
        <v>41</v>
      </c>
      <c r="M25" s="6">
        <v>184</v>
      </c>
      <c r="N25" s="7">
        <v>25</v>
      </c>
      <c r="O25" s="6">
        <v>14</v>
      </c>
      <c r="P25" s="7">
        <v>29</v>
      </c>
      <c r="Q25" s="31">
        <f t="shared" si="0"/>
        <v>169</v>
      </c>
    </row>
    <row r="26" spans="1:17" ht="15">
      <c r="A26" s="1">
        <v>9</v>
      </c>
      <c r="B26" s="102" t="s">
        <v>841</v>
      </c>
      <c r="C26" s="127" t="s">
        <v>93</v>
      </c>
      <c r="D26" s="2">
        <v>17</v>
      </c>
      <c r="E26" s="95">
        <v>0.0025925925925925925</v>
      </c>
      <c r="F26" s="6">
        <v>29</v>
      </c>
      <c r="G26" s="59"/>
      <c r="H26" s="6"/>
      <c r="I26" s="7">
        <v>13</v>
      </c>
      <c r="J26" s="7">
        <v>38</v>
      </c>
      <c r="K26" s="6">
        <v>30</v>
      </c>
      <c r="L26" s="7">
        <v>32</v>
      </c>
      <c r="M26" s="6">
        <v>246</v>
      </c>
      <c r="N26" s="7">
        <v>56</v>
      </c>
      <c r="O26" s="6">
        <v>12</v>
      </c>
      <c r="P26" s="7">
        <v>32</v>
      </c>
      <c r="Q26" s="31">
        <f t="shared" si="0"/>
        <v>187</v>
      </c>
    </row>
    <row r="27" spans="1:17" ht="15">
      <c r="A27" s="1">
        <v>10</v>
      </c>
      <c r="B27" s="102" t="s">
        <v>842</v>
      </c>
      <c r="C27" s="127" t="s">
        <v>93</v>
      </c>
      <c r="D27" s="2">
        <v>17</v>
      </c>
      <c r="E27" s="95">
        <v>0.0036805555555555554</v>
      </c>
      <c r="F27" s="6">
        <v>12</v>
      </c>
      <c r="G27" s="59"/>
      <c r="H27" s="6"/>
      <c r="I27" s="7">
        <v>20</v>
      </c>
      <c r="J27" s="7">
        <v>16</v>
      </c>
      <c r="K27" s="6">
        <v>27</v>
      </c>
      <c r="L27" s="7">
        <v>30</v>
      </c>
      <c r="M27" s="6">
        <v>170</v>
      </c>
      <c r="N27" s="7">
        <v>18</v>
      </c>
      <c r="O27" s="6">
        <v>9</v>
      </c>
      <c r="P27" s="7">
        <v>18</v>
      </c>
      <c r="Q27" s="31">
        <f t="shared" si="0"/>
        <v>94</v>
      </c>
    </row>
    <row r="28" spans="1:17" ht="15">
      <c r="A28" s="1">
        <v>11</v>
      </c>
      <c r="B28" s="102" t="s">
        <v>843</v>
      </c>
      <c r="C28" s="127" t="s">
        <v>93</v>
      </c>
      <c r="D28" s="2">
        <v>17</v>
      </c>
      <c r="E28" s="95">
        <v>0.003599537037037037</v>
      </c>
      <c r="F28" s="6">
        <v>14</v>
      </c>
      <c r="G28" s="59"/>
      <c r="H28" s="6"/>
      <c r="I28" s="7">
        <v>8</v>
      </c>
      <c r="J28" s="7">
        <v>5</v>
      </c>
      <c r="K28" s="6">
        <v>25</v>
      </c>
      <c r="L28" s="7">
        <v>26</v>
      </c>
      <c r="M28" s="6">
        <v>170</v>
      </c>
      <c r="N28" s="7">
        <v>18</v>
      </c>
      <c r="O28" s="6">
        <v>18</v>
      </c>
      <c r="P28" s="7">
        <v>41</v>
      </c>
      <c r="Q28" s="31">
        <f t="shared" si="0"/>
        <v>104</v>
      </c>
    </row>
    <row r="29" spans="1:17" ht="15">
      <c r="A29" s="1">
        <v>12</v>
      </c>
      <c r="B29" s="102" t="s">
        <v>844</v>
      </c>
      <c r="C29" s="127" t="s">
        <v>93</v>
      </c>
      <c r="D29" s="2">
        <v>17</v>
      </c>
      <c r="E29" s="95">
        <v>0.0037384259259259263</v>
      </c>
      <c r="F29" s="6">
        <v>11</v>
      </c>
      <c r="G29" s="59"/>
      <c r="H29" s="6"/>
      <c r="I29" s="7">
        <v>12</v>
      </c>
      <c r="J29" s="7">
        <v>9</v>
      </c>
      <c r="K29" s="6">
        <v>28</v>
      </c>
      <c r="L29" s="7">
        <v>32</v>
      </c>
      <c r="M29" s="6">
        <v>174</v>
      </c>
      <c r="N29" s="7">
        <v>20</v>
      </c>
      <c r="O29" s="6">
        <v>12</v>
      </c>
      <c r="P29" s="7">
        <v>24</v>
      </c>
      <c r="Q29" s="31">
        <f t="shared" si="0"/>
        <v>96</v>
      </c>
    </row>
    <row r="30" spans="1:17" ht="15">
      <c r="A30" s="1">
        <v>13</v>
      </c>
      <c r="B30" s="102" t="s">
        <v>845</v>
      </c>
      <c r="C30" s="127" t="s">
        <v>93</v>
      </c>
      <c r="D30" s="2">
        <v>17</v>
      </c>
      <c r="E30" s="95">
        <v>0.002731481481481482</v>
      </c>
      <c r="F30" s="6">
        <v>42</v>
      </c>
      <c r="G30" s="59"/>
      <c r="H30" s="6"/>
      <c r="I30" s="7">
        <v>45</v>
      </c>
      <c r="J30" s="7">
        <v>63</v>
      </c>
      <c r="K30" s="6">
        <v>34</v>
      </c>
      <c r="L30" s="7">
        <v>50</v>
      </c>
      <c r="M30" s="6">
        <v>178</v>
      </c>
      <c r="N30" s="7">
        <v>22</v>
      </c>
      <c r="O30" s="6">
        <v>30</v>
      </c>
      <c r="P30" s="7">
        <v>65</v>
      </c>
      <c r="Q30" s="31">
        <f t="shared" si="0"/>
        <v>242</v>
      </c>
    </row>
    <row r="31" spans="1:17" ht="15">
      <c r="A31" s="8">
        <v>14</v>
      </c>
      <c r="B31" s="102" t="s">
        <v>846</v>
      </c>
      <c r="C31" s="127" t="s">
        <v>94</v>
      </c>
      <c r="D31" s="2">
        <v>17</v>
      </c>
      <c r="E31" s="95">
        <v>0.0027662037037037034</v>
      </c>
      <c r="F31" s="6">
        <v>40</v>
      </c>
      <c r="G31" s="59"/>
      <c r="H31" s="6"/>
      <c r="I31" s="7">
        <v>23</v>
      </c>
      <c r="J31" s="7">
        <v>22</v>
      </c>
      <c r="K31" s="6">
        <v>30</v>
      </c>
      <c r="L31" s="7">
        <v>32</v>
      </c>
      <c r="M31" s="6">
        <v>190</v>
      </c>
      <c r="N31" s="7">
        <v>28</v>
      </c>
      <c r="O31" s="6">
        <v>15</v>
      </c>
      <c r="P31" s="7">
        <v>32</v>
      </c>
      <c r="Q31" s="31">
        <f t="shared" si="0"/>
        <v>154</v>
      </c>
    </row>
    <row r="32" spans="1:17" ht="15">
      <c r="A32" s="8">
        <v>15</v>
      </c>
      <c r="B32" s="102" t="s">
        <v>847</v>
      </c>
      <c r="C32" s="127" t="s">
        <v>93</v>
      </c>
      <c r="D32" s="2">
        <v>17</v>
      </c>
      <c r="E32" s="95">
        <v>0.0025810185185185185</v>
      </c>
      <c r="F32" s="6">
        <v>30</v>
      </c>
      <c r="G32" s="59"/>
      <c r="H32" s="6"/>
      <c r="I32" s="7">
        <v>30</v>
      </c>
      <c r="J32" s="7">
        <v>69</v>
      </c>
      <c r="K32" s="6">
        <v>31</v>
      </c>
      <c r="L32" s="7">
        <v>41</v>
      </c>
      <c r="M32" s="6">
        <v>220</v>
      </c>
      <c r="N32" s="7">
        <v>30</v>
      </c>
      <c r="O32" s="6">
        <v>10</v>
      </c>
      <c r="P32" s="7">
        <v>28</v>
      </c>
      <c r="Q32" s="31">
        <f t="shared" si="0"/>
        <v>198</v>
      </c>
    </row>
    <row r="33" spans="1:17" ht="15">
      <c r="A33" s="8">
        <v>16</v>
      </c>
      <c r="B33" s="102" t="s">
        <v>848</v>
      </c>
      <c r="C33" s="127" t="s">
        <v>93</v>
      </c>
      <c r="D33" s="2">
        <v>17</v>
      </c>
      <c r="E33" s="95">
        <v>0.003900462962962963</v>
      </c>
      <c r="F33" s="6">
        <v>7</v>
      </c>
      <c r="G33" s="59"/>
      <c r="H33" s="6"/>
      <c r="I33" s="7">
        <v>12</v>
      </c>
      <c r="J33" s="7">
        <v>9</v>
      </c>
      <c r="K33" s="6">
        <v>25</v>
      </c>
      <c r="L33" s="7">
        <v>26</v>
      </c>
      <c r="M33" s="6">
        <v>160</v>
      </c>
      <c r="N33" s="7">
        <v>13</v>
      </c>
      <c r="O33" s="6">
        <v>4</v>
      </c>
      <c r="P33" s="7">
        <v>8</v>
      </c>
      <c r="Q33" s="31">
        <f t="shared" si="0"/>
        <v>63</v>
      </c>
    </row>
    <row r="34" spans="1:17" ht="15">
      <c r="A34" s="8">
        <v>17</v>
      </c>
      <c r="B34" s="102" t="s">
        <v>849</v>
      </c>
      <c r="C34" s="127" t="s">
        <v>93</v>
      </c>
      <c r="D34" s="2">
        <v>17</v>
      </c>
      <c r="E34" s="95">
        <v>0.0034953703703703705</v>
      </c>
      <c r="F34" s="6">
        <v>16</v>
      </c>
      <c r="G34" s="59"/>
      <c r="H34" s="6"/>
      <c r="I34" s="7">
        <v>4</v>
      </c>
      <c r="J34" s="7">
        <v>1</v>
      </c>
      <c r="K34" s="6">
        <v>26</v>
      </c>
      <c r="L34" s="7">
        <v>28</v>
      </c>
      <c r="M34" s="6">
        <v>175</v>
      </c>
      <c r="N34" s="7">
        <v>20</v>
      </c>
      <c r="O34" s="6">
        <v>8</v>
      </c>
      <c r="P34" s="7">
        <v>16</v>
      </c>
      <c r="Q34" s="31">
        <f t="shared" si="0"/>
        <v>81</v>
      </c>
    </row>
    <row r="35" spans="1:17" ht="15">
      <c r="A35" s="8">
        <v>18</v>
      </c>
      <c r="B35" s="102" t="s">
        <v>850</v>
      </c>
      <c r="C35" s="127" t="s">
        <v>93</v>
      </c>
      <c r="D35" s="2">
        <v>17</v>
      </c>
      <c r="E35" s="95">
        <v>0.0024537037037037036</v>
      </c>
      <c r="F35" s="6">
        <v>35</v>
      </c>
      <c r="G35" s="59"/>
      <c r="H35" s="6"/>
      <c r="I35" s="7">
        <v>32</v>
      </c>
      <c r="J35" s="7">
        <v>70</v>
      </c>
      <c r="K35" s="6">
        <v>32</v>
      </c>
      <c r="L35" s="7">
        <v>44</v>
      </c>
      <c r="M35" s="6">
        <v>224</v>
      </c>
      <c r="N35" s="7">
        <v>33</v>
      </c>
      <c r="O35" s="6">
        <v>17</v>
      </c>
      <c r="P35" s="7">
        <v>47</v>
      </c>
      <c r="Q35" s="31">
        <f t="shared" si="0"/>
        <v>229</v>
      </c>
    </row>
    <row r="36" spans="1:17" ht="15">
      <c r="A36" s="8">
        <v>19</v>
      </c>
      <c r="B36" s="102" t="s">
        <v>851</v>
      </c>
      <c r="C36" s="127" t="s">
        <v>93</v>
      </c>
      <c r="D36" s="2">
        <v>17</v>
      </c>
      <c r="E36" s="95">
        <v>0.002997685185185185</v>
      </c>
      <c r="F36" s="6">
        <v>30</v>
      </c>
      <c r="G36" s="59"/>
      <c r="H36" s="6"/>
      <c r="I36" s="7">
        <v>20</v>
      </c>
      <c r="J36" s="7">
        <v>16</v>
      </c>
      <c r="K36" s="6">
        <v>29</v>
      </c>
      <c r="L36" s="7">
        <v>35</v>
      </c>
      <c r="M36" s="6">
        <v>180</v>
      </c>
      <c r="N36" s="7">
        <v>23</v>
      </c>
      <c r="O36" s="6">
        <v>18</v>
      </c>
      <c r="P36" s="7">
        <v>41</v>
      </c>
      <c r="Q36" s="31">
        <f t="shared" si="0"/>
        <v>145</v>
      </c>
    </row>
    <row r="37" spans="1:17" ht="15">
      <c r="A37" s="8">
        <v>20</v>
      </c>
      <c r="B37" s="102" t="s">
        <v>852</v>
      </c>
      <c r="C37" s="127" t="s">
        <v>93</v>
      </c>
      <c r="D37" s="2">
        <v>17</v>
      </c>
      <c r="E37" s="95">
        <v>0.003599537037037037</v>
      </c>
      <c r="F37" s="6">
        <v>14</v>
      </c>
      <c r="G37" s="59"/>
      <c r="H37" s="6"/>
      <c r="I37" s="7">
        <v>7</v>
      </c>
      <c r="J37" s="7">
        <v>3</v>
      </c>
      <c r="K37" s="6">
        <v>27</v>
      </c>
      <c r="L37" s="7">
        <v>30</v>
      </c>
      <c r="M37" s="6">
        <v>167</v>
      </c>
      <c r="N37" s="7">
        <v>16</v>
      </c>
      <c r="O37" s="6">
        <v>25</v>
      </c>
      <c r="P37" s="7">
        <v>58</v>
      </c>
      <c r="Q37" s="31">
        <f t="shared" si="0"/>
        <v>121</v>
      </c>
    </row>
    <row r="38" spans="1:17" ht="15">
      <c r="A38" s="8">
        <v>21</v>
      </c>
      <c r="B38" s="44"/>
      <c r="C38" s="2"/>
      <c r="D38" s="2"/>
      <c r="E38" s="95"/>
      <c r="F38" s="6"/>
      <c r="G38" s="59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8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8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8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8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8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11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8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8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8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42"/>
      <c r="D48" s="43"/>
      <c r="E48" s="96">
        <f>SUM(E18:E47)</f>
        <v>0.06236111111111111</v>
      </c>
      <c r="F48" s="17">
        <f aca="true" t="shared" si="1" ref="F48:P48">SUM(F18:F47)</f>
        <v>468</v>
      </c>
      <c r="G48" s="60">
        <f t="shared" si="1"/>
        <v>0</v>
      </c>
      <c r="H48" s="17">
        <f>SUM(H18:H47)</f>
        <v>0</v>
      </c>
      <c r="I48" s="18">
        <f t="shared" si="1"/>
        <v>323</v>
      </c>
      <c r="J48" s="18">
        <f t="shared" si="1"/>
        <v>459</v>
      </c>
      <c r="K48" s="17">
        <f t="shared" si="1"/>
        <v>565</v>
      </c>
      <c r="L48" s="18">
        <f t="shared" si="1"/>
        <v>649</v>
      </c>
      <c r="M48" s="17">
        <f t="shared" si="1"/>
        <v>3883</v>
      </c>
      <c r="N48" s="18">
        <f t="shared" si="1"/>
        <v>543</v>
      </c>
      <c r="O48" s="17">
        <f t="shared" si="1"/>
        <v>257</v>
      </c>
      <c r="P48" s="18">
        <f t="shared" si="1"/>
        <v>609</v>
      </c>
      <c r="Q48" s="31">
        <f t="shared" si="0"/>
        <v>2728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0.0031180555555555553</v>
      </c>
      <c r="F49" s="19">
        <f>SUM(F18:F47)/$F13</f>
        <v>23.4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16.15</v>
      </c>
      <c r="J49" s="19">
        <f t="shared" si="2"/>
        <v>22.95</v>
      </c>
      <c r="K49" s="19">
        <f t="shared" si="2"/>
        <v>28.25</v>
      </c>
      <c r="L49" s="19">
        <f t="shared" si="2"/>
        <v>32.45</v>
      </c>
      <c r="M49" s="19">
        <f t="shared" si="2"/>
        <v>194.15</v>
      </c>
      <c r="N49" s="19">
        <f t="shared" si="2"/>
        <v>27.15</v>
      </c>
      <c r="O49" s="19">
        <f t="shared" si="2"/>
        <v>12.85</v>
      </c>
      <c r="P49" s="19">
        <f t="shared" si="2"/>
        <v>30.45</v>
      </c>
      <c r="Q49" s="19">
        <f>SUM(Q18:Q47)/$F13/6</f>
        <v>22.733333333333334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1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3" dxfId="109" operator="equal" stopIfTrue="1">
      <formula>0</formula>
    </cfRule>
  </conditionalFormatting>
  <conditionalFormatting sqref="K29">
    <cfRule type="cellIs" priority="2" dxfId="109" operator="equal" stopIfTrue="1">
      <formula>0</formula>
    </cfRule>
  </conditionalFormatting>
  <conditionalFormatting sqref="K29">
    <cfRule type="cellIs" priority="1" dxfId="109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3"/>
  <sheetViews>
    <sheetView view="pageBreakPreview" zoomScaleNormal="80" zoomScaleSheetLayoutView="100" zoomScalePageLayoutView="0" workbookViewId="0" topLeftCell="A16">
      <selection activeCell="F22" sqref="F22:N22"/>
    </sheetView>
  </sheetViews>
  <sheetFormatPr defaultColWidth="9.140625" defaultRowHeight="15"/>
  <cols>
    <col min="1" max="4" width="9.7109375" style="15" customWidth="1"/>
    <col min="5" max="5" width="10.421875" style="15" customWidth="1"/>
    <col min="6" max="6" width="15.421875" style="15" customWidth="1"/>
    <col min="7" max="9" width="7.7109375" style="15" customWidth="1"/>
    <col min="10" max="10" width="8.8515625" style="15" customWidth="1"/>
    <col min="11" max="17" width="7.7109375" style="15" customWidth="1"/>
    <col min="18" max="18" width="11.00390625" style="15" customWidth="1"/>
    <col min="19" max="19" width="7.7109375" style="15" customWidth="1"/>
    <col min="20" max="20" width="11.140625" style="15" customWidth="1"/>
    <col min="21" max="16384" width="9.140625" style="15" customWidth="1"/>
  </cols>
  <sheetData>
    <row r="1" spans="1:20" ht="18.75">
      <c r="A1" s="148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ht="18.75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8.75">
      <c r="A3" s="148" t="s">
        <v>64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5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5.75" customHeight="1">
      <c r="A5" s="167" t="s">
        <v>31</v>
      </c>
      <c r="B5" s="167"/>
      <c r="C5" s="167"/>
      <c r="D5" s="167"/>
      <c r="E5" s="167"/>
      <c r="F5" s="159" t="s">
        <v>854</v>
      </c>
      <c r="G5" s="159"/>
      <c r="H5" s="159"/>
      <c r="I5" s="159"/>
      <c r="J5" s="159"/>
      <c r="K5" s="159"/>
      <c r="L5" s="36"/>
      <c r="M5" s="34"/>
      <c r="N5" s="34"/>
      <c r="O5" s="34"/>
      <c r="P5" s="34"/>
      <c r="Q5" s="34"/>
      <c r="R5" s="34"/>
      <c r="S5" s="34"/>
      <c r="T5" s="34"/>
    </row>
    <row r="6" spans="1:20" ht="18.75" customHeight="1">
      <c r="A6" s="37"/>
      <c r="B6" s="163" t="s">
        <v>856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37"/>
    </row>
    <row r="7" spans="1:20" ht="13.5" customHeight="1">
      <c r="A7" s="34"/>
      <c r="B7" s="160" t="s">
        <v>30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38"/>
    </row>
    <row r="8" spans="1:20" ht="24" customHeight="1" thickBot="1">
      <c r="A8" s="34"/>
      <c r="B8" s="34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18" ht="53.25" customHeight="1">
      <c r="A9" s="149" t="s">
        <v>17</v>
      </c>
      <c r="B9" s="152" t="s">
        <v>37</v>
      </c>
      <c r="C9" s="152" t="s">
        <v>36</v>
      </c>
      <c r="D9" s="152" t="s">
        <v>35</v>
      </c>
      <c r="E9" s="152" t="s">
        <v>34</v>
      </c>
      <c r="F9" s="151" t="s">
        <v>39</v>
      </c>
      <c r="G9" s="151"/>
      <c r="H9" s="161" t="s">
        <v>63</v>
      </c>
      <c r="I9" s="162"/>
      <c r="J9" s="151" t="s">
        <v>45</v>
      </c>
      <c r="K9" s="151"/>
      <c r="L9" s="151" t="s">
        <v>44</v>
      </c>
      <c r="M9" s="151"/>
      <c r="N9" s="151" t="s">
        <v>41</v>
      </c>
      <c r="O9" s="151"/>
      <c r="P9" s="151" t="s">
        <v>43</v>
      </c>
      <c r="Q9" s="151"/>
      <c r="R9" s="165" t="s">
        <v>48</v>
      </c>
    </row>
    <row r="10" spans="1:18" ht="143.25" customHeight="1">
      <c r="A10" s="150"/>
      <c r="B10" s="153"/>
      <c r="C10" s="153"/>
      <c r="D10" s="153"/>
      <c r="E10" s="153"/>
      <c r="F10" s="16" t="s">
        <v>52</v>
      </c>
      <c r="G10" s="16" t="s">
        <v>38</v>
      </c>
      <c r="H10" s="16" t="s">
        <v>46</v>
      </c>
      <c r="I10" s="16" t="s">
        <v>38</v>
      </c>
      <c r="J10" s="16" t="s">
        <v>40</v>
      </c>
      <c r="K10" s="16" t="s">
        <v>38</v>
      </c>
      <c r="L10" s="16" t="s">
        <v>40</v>
      </c>
      <c r="M10" s="16" t="s">
        <v>38</v>
      </c>
      <c r="N10" s="16" t="s">
        <v>42</v>
      </c>
      <c r="O10" s="16" t="s">
        <v>38</v>
      </c>
      <c r="P10" s="16" t="s">
        <v>42</v>
      </c>
      <c r="Q10" s="16" t="s">
        <v>38</v>
      </c>
      <c r="R10" s="166"/>
    </row>
    <row r="11" spans="1:18" ht="0.75" customHeight="1">
      <c r="A11" s="52"/>
      <c r="B11" s="66"/>
      <c r="C11" s="64"/>
      <c r="D11" s="64"/>
      <c r="E11" s="53"/>
      <c r="F11" s="54"/>
      <c r="G11" s="55"/>
      <c r="H11" s="63"/>
      <c r="I11" s="55"/>
      <c r="J11" s="55"/>
      <c r="K11" s="55"/>
      <c r="L11" s="55"/>
      <c r="M11" s="55"/>
      <c r="N11" s="55"/>
      <c r="O11" s="55"/>
      <c r="P11" s="55"/>
      <c r="Q11" s="55"/>
      <c r="R11" s="65"/>
    </row>
    <row r="12" spans="1:18" ht="21" customHeight="1">
      <c r="A12" s="52" t="s">
        <v>62</v>
      </c>
      <c r="B12" s="66"/>
      <c r="C12" s="64">
        <f>SUM(5а:5е!F10)</f>
        <v>144</v>
      </c>
      <c r="D12" s="64">
        <f>SUM(5а:5е!$F13)</f>
        <v>144</v>
      </c>
      <c r="E12" s="53">
        <f aca="true" t="shared" si="0" ref="E12:E19">D12/C12</f>
        <v>1</v>
      </c>
      <c r="F12" s="54">
        <f>SUM(5а:5е!E$48)</f>
        <v>0.6135069444444445</v>
      </c>
      <c r="G12" s="55">
        <f>SUM(5а:5е!F$48)</f>
        <v>1307</v>
      </c>
      <c r="H12" s="63">
        <f>SUM(5а:5е!G$48)</f>
        <v>0</v>
      </c>
      <c r="I12" s="55">
        <f>SUM(5а:5е!H$48)</f>
        <v>0</v>
      </c>
      <c r="J12" s="55">
        <f>SUM(5а:5е!I$48)</f>
        <v>1238</v>
      </c>
      <c r="K12" s="55">
        <f>SUM(5а:5е!J$48)</f>
        <v>2752</v>
      </c>
      <c r="L12" s="55">
        <f>SUM(5а:5е!K$48)</f>
        <v>3869</v>
      </c>
      <c r="M12" s="55">
        <f>SUM(5а:5е!L$48)</f>
        <v>6166</v>
      </c>
      <c r="N12" s="55">
        <f>SUM(5а:5е!M$48)</f>
        <v>22030</v>
      </c>
      <c r="O12" s="55">
        <f>SUM(5а:5е!N$48)</f>
        <v>2692</v>
      </c>
      <c r="P12" s="55">
        <f>SUM(5а:5е!O$48)</f>
        <v>1134</v>
      </c>
      <c r="Q12" s="55">
        <f>SUM(5а:5е!P$48)</f>
        <v>3490</v>
      </c>
      <c r="R12" s="65">
        <f aca="true" t="shared" si="1" ref="R12:R18">SUM(G12,I12,K12,M12,O12,Q12)/D12/6</f>
        <v>18.989583333333332</v>
      </c>
    </row>
    <row r="13" spans="1:18" ht="21" customHeight="1">
      <c r="A13" s="52" t="s">
        <v>18</v>
      </c>
      <c r="B13" s="66"/>
      <c r="C13" s="64">
        <f>SUM(6а:6д!F10)</f>
        <v>101</v>
      </c>
      <c r="D13" s="64">
        <f>SUM(6а:6д!$F13)</f>
        <v>100</v>
      </c>
      <c r="E13" s="53">
        <f t="shared" si="0"/>
        <v>0.9900990099009901</v>
      </c>
      <c r="F13" s="54">
        <f>SUM(6а:6д!E$48)</f>
        <v>0.4261111111111111</v>
      </c>
      <c r="G13" s="55">
        <f>SUM(6а:6д!F$48)</f>
        <v>770</v>
      </c>
      <c r="H13" s="62">
        <f>SUM(6а:6д!G$48)</f>
        <v>0</v>
      </c>
      <c r="I13" s="55">
        <f>SUM(6а:6д!H$48)</f>
        <v>0</v>
      </c>
      <c r="J13" s="55">
        <f>SUM(6а:6д!I$48)</f>
        <v>853</v>
      </c>
      <c r="K13" s="55">
        <f>SUM(6а:6д!J$48)</f>
        <v>1707</v>
      </c>
      <c r="L13" s="55">
        <f>SUM(6а:6д!K$48)</f>
        <v>2540</v>
      </c>
      <c r="M13" s="55">
        <f>SUM(6а:6д!L$48)</f>
        <v>3650</v>
      </c>
      <c r="N13" s="55">
        <f>SUM(6а:6д!M$48)</f>
        <v>15130</v>
      </c>
      <c r="O13" s="55">
        <f>SUM(6а:6д!N$48)</f>
        <v>1556</v>
      </c>
      <c r="P13" s="55">
        <f>SUM(6а:6д!O$48)</f>
        <v>725</v>
      </c>
      <c r="Q13" s="55">
        <f>SUM(6а:6д!P$48)</f>
        <v>2127</v>
      </c>
      <c r="R13" s="65">
        <f t="shared" si="1"/>
        <v>16.349999999999998</v>
      </c>
    </row>
    <row r="14" spans="1:18" ht="21" customHeight="1">
      <c r="A14" s="52" t="s">
        <v>19</v>
      </c>
      <c r="B14" s="66"/>
      <c r="C14" s="64">
        <f>SUM(7а:7г!F10)</f>
        <v>84</v>
      </c>
      <c r="D14" s="64">
        <f>SUM(7а:7г!$F13)</f>
        <v>81</v>
      </c>
      <c r="E14" s="53">
        <f t="shared" si="0"/>
        <v>0.9642857142857143</v>
      </c>
      <c r="F14" s="54">
        <f>SUM(7а:7г!E$48)</f>
        <v>0.3234837962962963</v>
      </c>
      <c r="G14" s="55">
        <f>SUM(7а:7г!F$48)</f>
        <v>1220</v>
      </c>
      <c r="H14" s="62">
        <f>SUM(7а:7г!G$48)</f>
        <v>0</v>
      </c>
      <c r="I14" s="55">
        <f>SUM(7а:7г!H$48)</f>
        <v>0</v>
      </c>
      <c r="J14" s="55">
        <f>SUM(7а:7г!I$48)</f>
        <v>730</v>
      </c>
      <c r="K14" s="55">
        <f>SUM(7а:7г!J$48)</f>
        <v>1566</v>
      </c>
      <c r="L14" s="55">
        <f>SUM(7а:7г!K$48)</f>
        <v>2134</v>
      </c>
      <c r="M14" s="55">
        <f>SUM(7а:7г!L$48)</f>
        <v>3265</v>
      </c>
      <c r="N14" s="55">
        <f>SUM(7а:7г!M$48)</f>
        <v>13178</v>
      </c>
      <c r="O14" s="55">
        <f>SUM(7а:7г!N$48)</f>
        <v>1657</v>
      </c>
      <c r="P14" s="55">
        <f>SUM(7а:7г!O$48)</f>
        <v>693</v>
      </c>
      <c r="Q14" s="55">
        <f>SUM(7а:7г!P$48)</f>
        <v>2053</v>
      </c>
      <c r="R14" s="65">
        <f t="shared" si="1"/>
        <v>20.084362139917697</v>
      </c>
    </row>
    <row r="15" spans="1:18" ht="21" customHeight="1">
      <c r="A15" s="52" t="s">
        <v>20</v>
      </c>
      <c r="B15" s="66"/>
      <c r="C15" s="64">
        <f>SUM(8а:8г!F10)</f>
        <v>85</v>
      </c>
      <c r="D15" s="64">
        <f>SUM(8а:8г!$F13)</f>
        <v>84</v>
      </c>
      <c r="E15" s="53">
        <f t="shared" si="0"/>
        <v>0.9882352941176471</v>
      </c>
      <c r="F15" s="54">
        <f>SUM(8а:8г!E$48)</f>
        <v>0.3024189814814815</v>
      </c>
      <c r="G15" s="55">
        <f>SUM(8а:8г!F$48)</f>
        <v>1378</v>
      </c>
      <c r="H15" s="62">
        <f>SUM(8а:8г!G$48)</f>
        <v>0</v>
      </c>
      <c r="I15" s="55">
        <f>SUM(8а:8г!H$48)</f>
        <v>0</v>
      </c>
      <c r="J15" s="55">
        <f>SUM(8а:8г!I$48)</f>
        <v>804</v>
      </c>
      <c r="K15" s="55">
        <f>SUM(8а:8г!J$48)</f>
        <v>1863</v>
      </c>
      <c r="L15" s="55">
        <f>SUM(8а:8г!K$48)</f>
        <v>2453</v>
      </c>
      <c r="M15" s="55">
        <f>SUM(8а:8г!L$48)</f>
        <v>3633</v>
      </c>
      <c r="N15" s="55">
        <f>SUM(8а:8г!M$48)</f>
        <v>14501</v>
      </c>
      <c r="O15" s="55">
        <f>SUM(8а:8г!N$48)</f>
        <v>2066</v>
      </c>
      <c r="P15" s="55">
        <f>SUM(8а:8г!O$48)</f>
        <v>676</v>
      </c>
      <c r="Q15" s="55">
        <f>SUM(8а:8г!P$48)</f>
        <v>1919</v>
      </c>
      <c r="R15" s="65">
        <f t="shared" si="1"/>
        <v>21.54563492063492</v>
      </c>
    </row>
    <row r="16" spans="1:18" ht="21" customHeight="1">
      <c r="A16" s="52" t="s">
        <v>56</v>
      </c>
      <c r="B16" s="66"/>
      <c r="C16" s="64">
        <f>SUM(9а:9г!F10)</f>
        <v>88</v>
      </c>
      <c r="D16" s="64">
        <f>SUM(9а:9г!$F13)</f>
        <v>85</v>
      </c>
      <c r="E16" s="53">
        <f t="shared" si="0"/>
        <v>0.9659090909090909</v>
      </c>
      <c r="F16" s="54">
        <f>SUM(9а:9г!E$48)</f>
        <v>0.29313657407407406</v>
      </c>
      <c r="G16" s="55">
        <f>SUM(9а:9г!F$48)</f>
        <v>1672</v>
      </c>
      <c r="H16" s="62">
        <f>SUM(9а:9г!G$48)</f>
        <v>0</v>
      </c>
      <c r="I16" s="55">
        <f>SUM(9а:9г!H$48)</f>
        <v>0</v>
      </c>
      <c r="J16" s="55">
        <f>SUM(9а:9г!I$48)</f>
        <v>958</v>
      </c>
      <c r="K16" s="55">
        <f>SUM(9а:9г!J$48)</f>
        <v>1837</v>
      </c>
      <c r="L16" s="55">
        <f>SUM(9а:9г!K$48)</f>
        <v>3480</v>
      </c>
      <c r="M16" s="55">
        <f>SUM(9а:9г!L$48)</f>
        <v>3224</v>
      </c>
      <c r="N16" s="55">
        <f>SUM(9а:9г!M$48)</f>
        <v>14277</v>
      </c>
      <c r="O16" s="55">
        <f>SUM(9а:9г!N$48)</f>
        <v>1790</v>
      </c>
      <c r="P16" s="55">
        <f>SUM(9а:9г!O$48)</f>
        <v>748</v>
      </c>
      <c r="Q16" s="55">
        <f>SUM(9а:9г!P$48)</f>
        <v>2050</v>
      </c>
      <c r="R16" s="65">
        <f t="shared" si="1"/>
        <v>20.731372549019607</v>
      </c>
    </row>
    <row r="17" spans="1:18" ht="21" customHeight="1">
      <c r="A17" s="52" t="s">
        <v>57</v>
      </c>
      <c r="B17" s="66"/>
      <c r="C17" s="64">
        <f>SUM('10соц:10ун'!F10)</f>
        <v>70</v>
      </c>
      <c r="D17" s="64">
        <f>SUM('10соц:10ун'!$F13)</f>
        <v>69</v>
      </c>
      <c r="E17" s="53">
        <f t="shared" si="0"/>
        <v>0.9857142857142858</v>
      </c>
      <c r="F17" s="54">
        <f>SUM('10соц:10ун'!E$48)</f>
        <v>0.2277777777777778</v>
      </c>
      <c r="G17" s="55">
        <f>SUM('10соц:10ун'!F$48)</f>
        <v>1499</v>
      </c>
      <c r="H17" s="62">
        <f>SUM('10соц:10ун'!G$48)</f>
        <v>0</v>
      </c>
      <c r="I17" s="55">
        <f>SUM('10соц:10ун'!H$48)</f>
        <v>0</v>
      </c>
      <c r="J17" s="55">
        <f>SUM('10соц:10ун'!I$48)</f>
        <v>984</v>
      </c>
      <c r="K17" s="55">
        <f>SUM('10соц:10ун'!J$48)</f>
        <v>1705</v>
      </c>
      <c r="L17" s="55">
        <f>SUM('10соц:10ун'!K$48)</f>
        <v>2005</v>
      </c>
      <c r="M17" s="55">
        <f>SUM('10соц:10ун'!L$48)</f>
        <v>2525</v>
      </c>
      <c r="N17" s="55">
        <f>SUM('10соц:10ун'!M$48)</f>
        <v>12596</v>
      </c>
      <c r="O17" s="55">
        <f>SUM('10соц:10ун'!N$48)</f>
        <v>1657</v>
      </c>
      <c r="P17" s="55">
        <f>SUM('10соц:10ун'!O$48)</f>
        <v>741</v>
      </c>
      <c r="Q17" s="55">
        <f>SUM('10соц:10ун'!P$48)</f>
        <v>1859</v>
      </c>
      <c r="R17" s="65">
        <f t="shared" si="1"/>
        <v>22.330917874396135</v>
      </c>
    </row>
    <row r="18" spans="1:18" ht="16.5" thickBot="1">
      <c r="A18" s="82" t="s">
        <v>58</v>
      </c>
      <c r="B18" s="83"/>
      <c r="C18" s="84">
        <f>SUM('11ест:11тех'!F10)</f>
        <v>56</v>
      </c>
      <c r="D18" s="84">
        <f>SUM('11ест:11тех'!$F13)</f>
        <v>56</v>
      </c>
      <c r="E18" s="85">
        <f t="shared" si="0"/>
        <v>1</v>
      </c>
      <c r="F18" s="86">
        <f>SUM('11ест:11тех'!E$48)</f>
        <v>0.17292824074074076</v>
      </c>
      <c r="G18" s="87">
        <f>SUM('11ест:11тех'!F$48)</f>
        <v>1266</v>
      </c>
      <c r="H18" s="88">
        <f>SUM('11ест:11тех'!G$48)</f>
        <v>0</v>
      </c>
      <c r="I18" s="87">
        <f>SUM('11ест:11тех'!H$48)</f>
        <v>0</v>
      </c>
      <c r="J18" s="87">
        <f>SUM('11ест:11тех'!I$48)</f>
        <v>796</v>
      </c>
      <c r="K18" s="87">
        <f>SUM('11ест:11тех'!J$48)</f>
        <v>1143</v>
      </c>
      <c r="L18" s="87">
        <f>SUM('11ест:11тех'!K$48)</f>
        <v>1561</v>
      </c>
      <c r="M18" s="87">
        <f>SUM('11ест:11тех'!L$48)</f>
        <v>1741</v>
      </c>
      <c r="N18" s="87">
        <f>SUM('11ест:11тех'!M$48)</f>
        <v>11195</v>
      </c>
      <c r="O18" s="87">
        <f>SUM('11ест:11тех'!N$48)</f>
        <v>1644</v>
      </c>
      <c r="P18" s="87">
        <f>SUM('11ест:11тех'!O$48)</f>
        <v>637</v>
      </c>
      <c r="Q18" s="87">
        <f>SUM('11ест:11тех'!P$48)</f>
        <v>1570</v>
      </c>
      <c r="R18" s="78">
        <f t="shared" si="1"/>
        <v>21.916666666666668</v>
      </c>
    </row>
    <row r="19" spans="1:20" ht="46.5" customHeight="1" thickBot="1">
      <c r="A19" s="89" t="s">
        <v>21</v>
      </c>
      <c r="B19" s="90">
        <f>SUM(B11:B18)</f>
        <v>0</v>
      </c>
      <c r="C19" s="90">
        <f>SUM(C11:C18)</f>
        <v>628</v>
      </c>
      <c r="D19" s="90">
        <f>SUM(D11:D18)</f>
        <v>619</v>
      </c>
      <c r="E19" s="91">
        <f t="shared" si="0"/>
        <v>0.9856687898089171</v>
      </c>
      <c r="F19" s="92">
        <f aca="true" t="shared" si="2" ref="F19:Q19">SUM(F11:F18)</f>
        <v>2.359363425925926</v>
      </c>
      <c r="G19" s="93">
        <f t="shared" si="2"/>
        <v>9112</v>
      </c>
      <c r="H19" s="94">
        <f t="shared" si="2"/>
        <v>0</v>
      </c>
      <c r="I19" s="93">
        <f t="shared" si="2"/>
        <v>0</v>
      </c>
      <c r="J19" s="93">
        <f t="shared" si="2"/>
        <v>6363</v>
      </c>
      <c r="K19" s="93">
        <f t="shared" si="2"/>
        <v>12573</v>
      </c>
      <c r="L19" s="93">
        <f t="shared" si="2"/>
        <v>18042</v>
      </c>
      <c r="M19" s="93">
        <f t="shared" si="2"/>
        <v>24204</v>
      </c>
      <c r="N19" s="93">
        <f t="shared" si="2"/>
        <v>102907</v>
      </c>
      <c r="O19" s="93">
        <f t="shared" si="2"/>
        <v>13062</v>
      </c>
      <c r="P19" s="93">
        <f t="shared" si="2"/>
        <v>5354</v>
      </c>
      <c r="Q19" s="93">
        <f t="shared" si="2"/>
        <v>15068</v>
      </c>
      <c r="R19" s="93">
        <f>SUM(G19,I19,K19,M19,O19,Q19)/D19/6</f>
        <v>19.9297253634895</v>
      </c>
      <c r="S19" s="80"/>
      <c r="T19" s="77"/>
    </row>
    <row r="20" spans="1:20" ht="14.25" customHeight="1" thickBot="1">
      <c r="A20" s="5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156" t="s">
        <v>47</v>
      </c>
      <c r="P20" s="157"/>
      <c r="Q20" s="158"/>
      <c r="R20" s="81">
        <f>R19/D19/6</f>
        <v>0.00536610806771392</v>
      </c>
      <c r="S20" s="39"/>
      <c r="T20" s="39"/>
    </row>
    <row r="21" spans="1:20" ht="17.25" customHeight="1">
      <c r="A21" s="39"/>
      <c r="B21" s="39"/>
      <c r="C21" s="39"/>
      <c r="D21" s="39"/>
      <c r="E21" s="39"/>
      <c r="F21" s="39"/>
      <c r="G21" s="39"/>
      <c r="H21" s="39"/>
      <c r="I21" s="39"/>
      <c r="J21" s="40"/>
      <c r="K21" s="39"/>
      <c r="L21" s="39"/>
      <c r="M21" s="39"/>
      <c r="N21" s="39"/>
      <c r="O21" s="79"/>
      <c r="P21" s="79"/>
      <c r="Q21" s="79"/>
      <c r="R21" s="39"/>
      <c r="S21" s="35"/>
      <c r="T21" s="35"/>
    </row>
    <row r="22" spans="1:20" ht="12.75">
      <c r="A22" s="155" t="s">
        <v>55</v>
      </c>
      <c r="B22" s="155"/>
      <c r="C22" s="155"/>
      <c r="D22" s="155"/>
      <c r="E22" s="35"/>
      <c r="F22" s="154" t="s">
        <v>855</v>
      </c>
      <c r="G22" s="154"/>
      <c r="H22" s="154"/>
      <c r="I22" s="154"/>
      <c r="J22" s="154"/>
      <c r="K22" s="154"/>
      <c r="L22" s="154"/>
      <c r="M22" s="154"/>
      <c r="N22" s="154"/>
      <c r="O22" s="35"/>
      <c r="P22" s="35"/>
      <c r="Q22" s="35"/>
      <c r="R22" s="35"/>
      <c r="S22" s="33"/>
      <c r="T22" s="33"/>
    </row>
    <row r="23" spans="1:18" ht="12.75">
      <c r="A23" s="33"/>
      <c r="B23" s="33"/>
      <c r="C23" s="33"/>
      <c r="D23" s="33"/>
      <c r="E23" s="49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</sheetData>
  <sheetProtection selectLockedCells="1"/>
  <mergeCells count="23">
    <mergeCell ref="A5:E5"/>
    <mergeCell ref="A4:T4"/>
    <mergeCell ref="N9:O9"/>
    <mergeCell ref="F22:N22"/>
    <mergeCell ref="A22:D22"/>
    <mergeCell ref="J9:K9"/>
    <mergeCell ref="P9:Q9"/>
    <mergeCell ref="O20:Q20"/>
    <mergeCell ref="F5:K5"/>
    <mergeCell ref="D9:D10"/>
    <mergeCell ref="C9:C10"/>
    <mergeCell ref="E9:E10"/>
    <mergeCell ref="B7:S7"/>
    <mergeCell ref="A1:T1"/>
    <mergeCell ref="A2:T2"/>
    <mergeCell ref="A3:T3"/>
    <mergeCell ref="A9:A10"/>
    <mergeCell ref="F9:G9"/>
    <mergeCell ref="B9:B10"/>
    <mergeCell ref="L9:M9"/>
    <mergeCell ref="H9:I9"/>
    <mergeCell ref="B6:S6"/>
    <mergeCell ref="R9:R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56"/>
  <sheetViews>
    <sheetView view="pageBreakPreview" zoomScale="80" zoomScaleNormal="79" zoomScaleSheetLayoutView="80" zoomScalePageLayoutView="0" workbookViewId="0" topLeftCell="A7">
      <selection activeCell="P40" sqref="P40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85156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123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23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151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152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23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13" t="s">
        <v>153</v>
      </c>
      <c r="C18" s="2" t="s">
        <v>93</v>
      </c>
      <c r="D18" s="2">
        <v>12</v>
      </c>
      <c r="E18" s="95">
        <v>0.003587962962962963</v>
      </c>
      <c r="F18" s="4">
        <v>15</v>
      </c>
      <c r="G18" s="59">
        <v>0</v>
      </c>
      <c r="H18" s="4"/>
      <c r="I18" s="5">
        <v>6</v>
      </c>
      <c r="J18" s="5">
        <v>29</v>
      </c>
      <c r="K18" s="4">
        <v>30</v>
      </c>
      <c r="L18" s="5">
        <v>44</v>
      </c>
      <c r="M18" s="4">
        <v>190</v>
      </c>
      <c r="N18" s="5">
        <v>30</v>
      </c>
      <c r="O18" s="4">
        <v>10</v>
      </c>
      <c r="P18" s="5">
        <v>32</v>
      </c>
      <c r="Q18" s="31">
        <f>(F18+H18+J18+L18+N18+P18)</f>
        <v>150</v>
      </c>
    </row>
    <row r="19" spans="1:17" ht="15">
      <c r="A19" s="68">
        <v>2</v>
      </c>
      <c r="B19" s="113" t="s">
        <v>154</v>
      </c>
      <c r="C19" s="2" t="s">
        <v>93</v>
      </c>
      <c r="D19" s="2">
        <v>11</v>
      </c>
      <c r="E19" s="95">
        <v>0.004525462962962963</v>
      </c>
      <c r="F19" s="6">
        <v>3</v>
      </c>
      <c r="G19" s="59"/>
      <c r="H19" s="6"/>
      <c r="I19" s="7">
        <v>20</v>
      </c>
      <c r="J19" s="7">
        <v>34</v>
      </c>
      <c r="K19" s="6">
        <v>26</v>
      </c>
      <c r="L19" s="7">
        <v>41</v>
      </c>
      <c r="M19" s="6">
        <v>155</v>
      </c>
      <c r="N19" s="7">
        <v>22</v>
      </c>
      <c r="O19" s="6">
        <v>10</v>
      </c>
      <c r="P19" s="7">
        <v>23</v>
      </c>
      <c r="Q19" s="31">
        <f aca="true" t="shared" si="0" ref="Q19:Q48">(F19+H19+J19+L19+N19+P19)</f>
        <v>123</v>
      </c>
    </row>
    <row r="20" spans="1:17" ht="15">
      <c r="A20" s="68">
        <v>3</v>
      </c>
      <c r="B20" s="113" t="s">
        <v>155</v>
      </c>
      <c r="C20" s="2" t="s">
        <v>93</v>
      </c>
      <c r="D20" s="2">
        <v>11</v>
      </c>
      <c r="E20" s="95">
        <v>0.003472222222222222</v>
      </c>
      <c r="F20" s="6">
        <v>17</v>
      </c>
      <c r="G20" s="59"/>
      <c r="H20" s="6"/>
      <c r="I20" s="7">
        <v>6</v>
      </c>
      <c r="J20" s="7">
        <v>29</v>
      </c>
      <c r="K20" s="6">
        <v>32</v>
      </c>
      <c r="L20" s="7">
        <v>50</v>
      </c>
      <c r="M20" s="6">
        <v>190</v>
      </c>
      <c r="N20" s="7">
        <v>30</v>
      </c>
      <c r="O20" s="6">
        <v>10</v>
      </c>
      <c r="P20" s="7">
        <v>32</v>
      </c>
      <c r="Q20" s="31">
        <f t="shared" si="0"/>
        <v>158</v>
      </c>
    </row>
    <row r="21" spans="1:17" ht="15">
      <c r="A21" s="68">
        <v>4</v>
      </c>
      <c r="B21" s="113" t="s">
        <v>156</v>
      </c>
      <c r="C21" s="2" t="s">
        <v>93</v>
      </c>
      <c r="D21" s="2">
        <v>11</v>
      </c>
      <c r="E21" s="95">
        <v>0.0035185185185185185</v>
      </c>
      <c r="F21" s="6">
        <v>16</v>
      </c>
      <c r="G21" s="59"/>
      <c r="H21" s="6"/>
      <c r="I21" s="7">
        <v>0</v>
      </c>
      <c r="J21" s="7">
        <v>0</v>
      </c>
      <c r="K21" s="6">
        <v>30</v>
      </c>
      <c r="L21" s="7">
        <v>44</v>
      </c>
      <c r="M21" s="6">
        <v>140</v>
      </c>
      <c r="N21" s="7">
        <v>8</v>
      </c>
      <c r="O21" s="6">
        <v>9</v>
      </c>
      <c r="P21" s="7">
        <v>29</v>
      </c>
      <c r="Q21" s="31">
        <f t="shared" si="0"/>
        <v>97</v>
      </c>
    </row>
    <row r="22" spans="1:17" ht="15">
      <c r="A22" s="68">
        <v>5</v>
      </c>
      <c r="B22" s="113" t="s">
        <v>157</v>
      </c>
      <c r="C22" s="2" t="s">
        <v>93</v>
      </c>
      <c r="D22" s="2">
        <v>11</v>
      </c>
      <c r="E22" s="95">
        <v>0.0045370370370370365</v>
      </c>
      <c r="F22" s="6">
        <v>3</v>
      </c>
      <c r="G22" s="59"/>
      <c r="H22" s="6"/>
      <c r="I22" s="7">
        <v>1</v>
      </c>
      <c r="J22" s="7">
        <v>1</v>
      </c>
      <c r="K22" s="6">
        <v>24</v>
      </c>
      <c r="L22" s="7">
        <v>32</v>
      </c>
      <c r="M22" s="6">
        <v>177</v>
      </c>
      <c r="N22" s="7">
        <v>33</v>
      </c>
      <c r="O22" s="6">
        <v>17</v>
      </c>
      <c r="P22" s="7">
        <v>44</v>
      </c>
      <c r="Q22" s="31">
        <f t="shared" si="0"/>
        <v>113</v>
      </c>
    </row>
    <row r="23" spans="1:17" ht="15">
      <c r="A23" s="68">
        <v>6</v>
      </c>
      <c r="B23" s="113" t="s">
        <v>158</v>
      </c>
      <c r="C23" s="2" t="s">
        <v>93</v>
      </c>
      <c r="D23" s="2">
        <v>11</v>
      </c>
      <c r="E23" s="95">
        <v>0.004513888888888889</v>
      </c>
      <c r="F23" s="6">
        <v>4</v>
      </c>
      <c r="G23" s="59"/>
      <c r="H23" s="6"/>
      <c r="I23" s="7">
        <v>13</v>
      </c>
      <c r="J23" s="7">
        <v>20</v>
      </c>
      <c r="K23" s="6">
        <v>24</v>
      </c>
      <c r="L23" s="7">
        <v>42</v>
      </c>
      <c r="M23" s="6">
        <v>125</v>
      </c>
      <c r="N23" s="7">
        <v>7</v>
      </c>
      <c r="O23" s="6">
        <v>12</v>
      </c>
      <c r="P23" s="7">
        <v>13</v>
      </c>
      <c r="Q23" s="31">
        <f t="shared" si="0"/>
        <v>86</v>
      </c>
    </row>
    <row r="24" spans="1:17" ht="15">
      <c r="A24" s="68">
        <v>7</v>
      </c>
      <c r="B24" s="112" t="s">
        <v>159</v>
      </c>
      <c r="C24" s="2" t="s">
        <v>94</v>
      </c>
      <c r="D24" s="2">
        <v>11</v>
      </c>
      <c r="E24" s="95">
        <v>0.0037037037037037034</v>
      </c>
      <c r="F24" s="6">
        <v>12</v>
      </c>
      <c r="G24" s="59"/>
      <c r="H24" s="6"/>
      <c r="I24" s="7">
        <v>0</v>
      </c>
      <c r="J24" s="7">
        <v>0</v>
      </c>
      <c r="K24" s="6">
        <v>30</v>
      </c>
      <c r="L24" s="7">
        <v>44</v>
      </c>
      <c r="M24" s="6">
        <v>180</v>
      </c>
      <c r="N24" s="7">
        <v>25</v>
      </c>
      <c r="O24" s="6">
        <v>12</v>
      </c>
      <c r="P24" s="7">
        <v>38</v>
      </c>
      <c r="Q24" s="31">
        <f t="shared" si="0"/>
        <v>119</v>
      </c>
    </row>
    <row r="25" spans="1:17" ht="15">
      <c r="A25" s="68">
        <v>8</v>
      </c>
      <c r="B25" s="113" t="s">
        <v>160</v>
      </c>
      <c r="C25" s="2" t="s">
        <v>93</v>
      </c>
      <c r="D25" s="2">
        <v>11</v>
      </c>
      <c r="E25" s="95">
        <v>0.0035416666666666665</v>
      </c>
      <c r="F25" s="6">
        <v>25</v>
      </c>
      <c r="G25" s="59"/>
      <c r="H25" s="6"/>
      <c r="I25" s="7">
        <v>25</v>
      </c>
      <c r="J25" s="7">
        <v>44</v>
      </c>
      <c r="K25" s="6">
        <v>30</v>
      </c>
      <c r="L25" s="7">
        <v>54</v>
      </c>
      <c r="M25" s="6">
        <v>209</v>
      </c>
      <c r="N25" s="7">
        <v>54</v>
      </c>
      <c r="O25" s="6">
        <v>17</v>
      </c>
      <c r="P25" s="7">
        <v>44</v>
      </c>
      <c r="Q25" s="31">
        <f t="shared" si="0"/>
        <v>221</v>
      </c>
    </row>
    <row r="26" spans="1:17" ht="15">
      <c r="A26" s="68">
        <v>9</v>
      </c>
      <c r="B26" s="113" t="s">
        <v>161</v>
      </c>
      <c r="C26" s="2" t="s">
        <v>93</v>
      </c>
      <c r="D26" s="2">
        <v>12</v>
      </c>
      <c r="E26" s="95">
        <v>0.0038194444444444443</v>
      </c>
      <c r="F26" s="6">
        <v>17</v>
      </c>
      <c r="G26" s="59"/>
      <c r="H26" s="6"/>
      <c r="I26" s="7">
        <v>13</v>
      </c>
      <c r="J26" s="7">
        <v>14</v>
      </c>
      <c r="K26" s="6">
        <v>30</v>
      </c>
      <c r="L26" s="7">
        <v>54</v>
      </c>
      <c r="M26" s="6">
        <v>165</v>
      </c>
      <c r="N26" s="7">
        <v>23</v>
      </c>
      <c r="O26" s="6">
        <v>10</v>
      </c>
      <c r="P26" s="7">
        <v>23</v>
      </c>
      <c r="Q26" s="31">
        <f t="shared" si="0"/>
        <v>131</v>
      </c>
    </row>
    <row r="27" spans="1:17" ht="15">
      <c r="A27" s="68">
        <v>10</v>
      </c>
      <c r="B27" s="102" t="s">
        <v>162</v>
      </c>
      <c r="C27" s="2" t="s">
        <v>93</v>
      </c>
      <c r="D27" s="2">
        <v>11</v>
      </c>
      <c r="E27" s="95">
        <v>0.0038541666666666668</v>
      </c>
      <c r="F27" s="6">
        <v>9</v>
      </c>
      <c r="G27" s="59"/>
      <c r="H27" s="6"/>
      <c r="I27" s="7">
        <v>1</v>
      </c>
      <c r="J27" s="7">
        <v>13</v>
      </c>
      <c r="K27" s="6">
        <v>39</v>
      </c>
      <c r="L27" s="7">
        <v>64</v>
      </c>
      <c r="M27" s="6">
        <v>165</v>
      </c>
      <c r="N27" s="7">
        <v>16</v>
      </c>
      <c r="O27" s="6">
        <v>11</v>
      </c>
      <c r="P27" s="7">
        <v>35</v>
      </c>
      <c r="Q27" s="31">
        <f t="shared" si="0"/>
        <v>137</v>
      </c>
    </row>
    <row r="28" spans="1:17" ht="15">
      <c r="A28" s="68">
        <v>11</v>
      </c>
      <c r="B28" s="102" t="s">
        <v>163</v>
      </c>
      <c r="C28" s="2" t="s">
        <v>94</v>
      </c>
      <c r="D28" s="2">
        <v>11</v>
      </c>
      <c r="E28" s="95">
        <v>0.00400462962962963</v>
      </c>
      <c r="F28" s="6">
        <v>6</v>
      </c>
      <c r="G28" s="59"/>
      <c r="H28" s="6"/>
      <c r="I28" s="7">
        <v>0</v>
      </c>
      <c r="J28" s="7">
        <v>0</v>
      </c>
      <c r="K28" s="6">
        <v>30</v>
      </c>
      <c r="L28" s="7">
        <v>44</v>
      </c>
      <c r="M28" s="6">
        <v>150</v>
      </c>
      <c r="N28" s="7">
        <v>11</v>
      </c>
      <c r="O28" s="6">
        <v>4</v>
      </c>
      <c r="P28" s="7">
        <v>18</v>
      </c>
      <c r="Q28" s="31">
        <f t="shared" si="0"/>
        <v>79</v>
      </c>
    </row>
    <row r="29" spans="1:17" ht="15">
      <c r="A29" s="68">
        <v>12</v>
      </c>
      <c r="B29" s="113" t="s">
        <v>164</v>
      </c>
      <c r="C29" s="2" t="s">
        <v>93</v>
      </c>
      <c r="D29" s="2">
        <v>11</v>
      </c>
      <c r="E29" s="95">
        <v>0.004398148148148148</v>
      </c>
      <c r="F29" s="6">
        <v>6</v>
      </c>
      <c r="G29" s="59"/>
      <c r="H29" s="6"/>
      <c r="I29" s="7">
        <v>15</v>
      </c>
      <c r="J29" s="7">
        <v>24</v>
      </c>
      <c r="K29" s="6">
        <v>30</v>
      </c>
      <c r="L29" s="7">
        <v>54</v>
      </c>
      <c r="M29" s="6">
        <v>177</v>
      </c>
      <c r="N29" s="7">
        <v>33</v>
      </c>
      <c r="O29" s="6">
        <v>10</v>
      </c>
      <c r="P29" s="7">
        <v>23</v>
      </c>
      <c r="Q29" s="31">
        <f t="shared" si="0"/>
        <v>140</v>
      </c>
    </row>
    <row r="30" spans="1:17" ht="15">
      <c r="A30" s="68">
        <v>13</v>
      </c>
      <c r="B30" s="113" t="s">
        <v>165</v>
      </c>
      <c r="C30" s="2" t="s">
        <v>94</v>
      </c>
      <c r="D30" s="2">
        <v>11</v>
      </c>
      <c r="E30" s="95">
        <v>0.0034490740740740745</v>
      </c>
      <c r="F30" s="6">
        <v>18</v>
      </c>
      <c r="G30" s="59"/>
      <c r="H30" s="6"/>
      <c r="I30" s="7">
        <v>0</v>
      </c>
      <c r="J30" s="7">
        <v>0</v>
      </c>
      <c r="K30" s="6">
        <v>39</v>
      </c>
      <c r="L30" s="7">
        <v>64</v>
      </c>
      <c r="M30" s="6">
        <v>172</v>
      </c>
      <c r="N30" s="7">
        <v>21</v>
      </c>
      <c r="O30" s="6">
        <v>14</v>
      </c>
      <c r="P30" s="7">
        <v>46</v>
      </c>
      <c r="Q30" s="31">
        <f t="shared" si="0"/>
        <v>149</v>
      </c>
    </row>
    <row r="31" spans="1:17" ht="15">
      <c r="A31" s="69">
        <v>14</v>
      </c>
      <c r="B31" s="113" t="s">
        <v>166</v>
      </c>
      <c r="C31" s="2" t="s">
        <v>94</v>
      </c>
      <c r="D31" s="2">
        <v>11</v>
      </c>
      <c r="E31" s="95">
        <v>0.0043518518518518515</v>
      </c>
      <c r="F31" s="6">
        <v>6</v>
      </c>
      <c r="G31" s="59"/>
      <c r="H31" s="6"/>
      <c r="I31" s="7">
        <v>25</v>
      </c>
      <c r="J31" s="7">
        <v>44</v>
      </c>
      <c r="K31" s="6">
        <v>29</v>
      </c>
      <c r="L31" s="7">
        <v>52</v>
      </c>
      <c r="M31" s="6">
        <v>176</v>
      </c>
      <c r="N31" s="7">
        <v>33</v>
      </c>
      <c r="O31" s="6">
        <v>20</v>
      </c>
      <c r="P31" s="7">
        <v>52</v>
      </c>
      <c r="Q31" s="31">
        <f t="shared" si="0"/>
        <v>187</v>
      </c>
    </row>
    <row r="32" spans="1:17" ht="15">
      <c r="A32" s="69">
        <v>15</v>
      </c>
      <c r="B32" s="111" t="s">
        <v>167</v>
      </c>
      <c r="C32" s="2" t="s">
        <v>94</v>
      </c>
      <c r="D32" s="2">
        <v>11</v>
      </c>
      <c r="E32" s="95">
        <v>0.004513888888888889</v>
      </c>
      <c r="F32" s="6">
        <v>10</v>
      </c>
      <c r="G32" s="59"/>
      <c r="H32" s="6"/>
      <c r="I32" s="7">
        <v>0</v>
      </c>
      <c r="J32" s="7">
        <v>0</v>
      </c>
      <c r="K32" s="6">
        <v>32</v>
      </c>
      <c r="L32" s="7">
        <v>50</v>
      </c>
      <c r="M32" s="6">
        <v>164</v>
      </c>
      <c r="N32" s="7">
        <v>17</v>
      </c>
      <c r="O32" s="6">
        <v>5</v>
      </c>
      <c r="P32" s="7">
        <v>11</v>
      </c>
      <c r="Q32" s="31">
        <f t="shared" si="0"/>
        <v>88</v>
      </c>
    </row>
    <row r="33" spans="1:17" ht="15">
      <c r="A33" s="69">
        <v>16</v>
      </c>
      <c r="B33" s="102" t="s">
        <v>168</v>
      </c>
      <c r="C33" s="2" t="s">
        <v>94</v>
      </c>
      <c r="D33" s="2">
        <v>11</v>
      </c>
      <c r="E33" s="95">
        <v>0.004398148148148148</v>
      </c>
      <c r="F33" s="6">
        <v>10</v>
      </c>
      <c r="G33" s="59"/>
      <c r="H33" s="6"/>
      <c r="I33" s="7">
        <v>0</v>
      </c>
      <c r="J33" s="7">
        <v>0</v>
      </c>
      <c r="K33" s="6">
        <v>30</v>
      </c>
      <c r="L33" s="7">
        <v>44</v>
      </c>
      <c r="M33" s="6">
        <v>135</v>
      </c>
      <c r="N33" s="7">
        <v>6</v>
      </c>
      <c r="O33" s="6">
        <v>12</v>
      </c>
      <c r="P33" s="7">
        <v>29</v>
      </c>
      <c r="Q33" s="31">
        <f t="shared" si="0"/>
        <v>89</v>
      </c>
    </row>
    <row r="34" spans="1:17" ht="15">
      <c r="A34" s="69">
        <v>17</v>
      </c>
      <c r="B34" s="113" t="s">
        <v>169</v>
      </c>
      <c r="C34" s="2" t="s">
        <v>93</v>
      </c>
      <c r="D34" s="2">
        <v>11</v>
      </c>
      <c r="E34" s="95">
        <v>0.0035416666666666665</v>
      </c>
      <c r="F34" s="6">
        <v>15</v>
      </c>
      <c r="G34" s="59"/>
      <c r="H34" s="6"/>
      <c r="I34" s="7">
        <v>0</v>
      </c>
      <c r="J34" s="7">
        <v>0</v>
      </c>
      <c r="K34" s="6">
        <v>35</v>
      </c>
      <c r="L34" s="7">
        <v>56</v>
      </c>
      <c r="M34" s="6">
        <v>184</v>
      </c>
      <c r="N34" s="7">
        <v>27</v>
      </c>
      <c r="O34" s="6">
        <v>4</v>
      </c>
      <c r="P34" s="7">
        <v>18</v>
      </c>
      <c r="Q34" s="31">
        <f t="shared" si="0"/>
        <v>116</v>
      </c>
    </row>
    <row r="35" spans="1:17" ht="15">
      <c r="A35" s="69">
        <v>18</v>
      </c>
      <c r="B35" s="111" t="s">
        <v>170</v>
      </c>
      <c r="C35" s="2" t="s">
        <v>94</v>
      </c>
      <c r="D35" s="2">
        <v>11</v>
      </c>
      <c r="E35" s="95">
        <v>0.004143518518518519</v>
      </c>
      <c r="F35" s="6">
        <v>10</v>
      </c>
      <c r="G35" s="59"/>
      <c r="H35" s="6"/>
      <c r="I35" s="7">
        <v>13</v>
      </c>
      <c r="J35" s="7">
        <v>14</v>
      </c>
      <c r="K35" s="6">
        <v>30</v>
      </c>
      <c r="L35" s="7">
        <v>54</v>
      </c>
      <c r="M35" s="6">
        <v>153</v>
      </c>
      <c r="N35" s="7">
        <v>21</v>
      </c>
      <c r="O35" s="6">
        <v>5</v>
      </c>
      <c r="P35" s="7">
        <v>11</v>
      </c>
      <c r="Q35" s="31">
        <f t="shared" si="0"/>
        <v>110</v>
      </c>
    </row>
    <row r="36" spans="1:17" ht="15">
      <c r="A36" s="69">
        <v>19</v>
      </c>
      <c r="B36" s="113" t="s">
        <v>171</v>
      </c>
      <c r="C36" s="2" t="s">
        <v>94</v>
      </c>
      <c r="D36" s="2">
        <v>11</v>
      </c>
      <c r="E36" s="95">
        <v>0.003900462962962963</v>
      </c>
      <c r="F36" s="6">
        <v>15</v>
      </c>
      <c r="G36" s="59"/>
      <c r="H36" s="6"/>
      <c r="I36" s="7">
        <v>0</v>
      </c>
      <c r="J36" s="7">
        <v>0</v>
      </c>
      <c r="K36" s="6">
        <v>30</v>
      </c>
      <c r="L36" s="7">
        <v>52</v>
      </c>
      <c r="M36" s="6">
        <v>174</v>
      </c>
      <c r="N36" s="7">
        <v>22</v>
      </c>
      <c r="O36" s="6">
        <v>17</v>
      </c>
      <c r="P36" s="7">
        <v>55</v>
      </c>
      <c r="Q36" s="31">
        <f t="shared" si="0"/>
        <v>144</v>
      </c>
    </row>
    <row r="37" spans="1:17" ht="15">
      <c r="A37" s="69">
        <v>20</v>
      </c>
      <c r="B37" s="111" t="s">
        <v>172</v>
      </c>
      <c r="C37" s="2" t="s">
        <v>93</v>
      </c>
      <c r="D37" s="2">
        <v>11</v>
      </c>
      <c r="E37" s="95">
        <v>0.004675925925925926</v>
      </c>
      <c r="F37" s="6">
        <v>0</v>
      </c>
      <c r="G37" s="59"/>
      <c r="H37" s="6"/>
      <c r="I37" s="7">
        <v>6</v>
      </c>
      <c r="J37" s="7">
        <v>29</v>
      </c>
      <c r="K37" s="6">
        <v>30</v>
      </c>
      <c r="L37" s="7">
        <v>44</v>
      </c>
      <c r="M37" s="6">
        <v>174</v>
      </c>
      <c r="N37" s="7">
        <v>22</v>
      </c>
      <c r="O37" s="6">
        <v>4</v>
      </c>
      <c r="P37" s="7">
        <v>18</v>
      </c>
      <c r="Q37" s="31">
        <f t="shared" si="0"/>
        <v>113</v>
      </c>
    </row>
    <row r="38" spans="1:17" ht="15">
      <c r="A38" s="69">
        <v>21</v>
      </c>
      <c r="B38" s="113" t="s">
        <v>173</v>
      </c>
      <c r="C38" s="2" t="s">
        <v>93</v>
      </c>
      <c r="D38" s="2">
        <v>11</v>
      </c>
      <c r="E38" s="95">
        <v>0.004016203703703703</v>
      </c>
      <c r="F38" s="6">
        <v>6</v>
      </c>
      <c r="G38" s="59"/>
      <c r="H38" s="6"/>
      <c r="I38" s="7">
        <v>0</v>
      </c>
      <c r="J38" s="7">
        <v>0</v>
      </c>
      <c r="K38" s="6">
        <v>32</v>
      </c>
      <c r="L38" s="7">
        <v>50</v>
      </c>
      <c r="M38" s="6">
        <v>175</v>
      </c>
      <c r="N38" s="7">
        <v>22</v>
      </c>
      <c r="O38" s="6">
        <v>4</v>
      </c>
      <c r="P38" s="7">
        <v>18</v>
      </c>
      <c r="Q38" s="31">
        <f t="shared" si="0"/>
        <v>96</v>
      </c>
    </row>
    <row r="39" spans="1:17" ht="15">
      <c r="A39" s="69">
        <v>22</v>
      </c>
      <c r="B39" s="113" t="s">
        <v>174</v>
      </c>
      <c r="C39" s="2" t="s">
        <v>94</v>
      </c>
      <c r="D39" s="22">
        <v>11</v>
      </c>
      <c r="E39" s="95">
        <v>0.003472222222222222</v>
      </c>
      <c r="F39" s="6">
        <v>17</v>
      </c>
      <c r="G39" s="59"/>
      <c r="H39" s="6"/>
      <c r="I39" s="7">
        <v>6</v>
      </c>
      <c r="J39" s="7">
        <v>29</v>
      </c>
      <c r="K39" s="6">
        <v>32</v>
      </c>
      <c r="L39" s="7">
        <v>50</v>
      </c>
      <c r="M39" s="6">
        <v>190</v>
      </c>
      <c r="N39" s="7">
        <v>30</v>
      </c>
      <c r="O39" s="6">
        <v>10</v>
      </c>
      <c r="P39" s="7">
        <v>32</v>
      </c>
      <c r="Q39" s="31">
        <f t="shared" si="0"/>
        <v>158</v>
      </c>
    </row>
    <row r="40" spans="1:17" ht="15">
      <c r="A40" s="69">
        <v>23</v>
      </c>
      <c r="B40" s="112" t="s">
        <v>175</v>
      </c>
      <c r="C40" s="2" t="s">
        <v>94</v>
      </c>
      <c r="D40" s="9">
        <v>13</v>
      </c>
      <c r="E40" s="95">
        <v>0.0035185185185185185</v>
      </c>
      <c r="F40" s="6">
        <v>16</v>
      </c>
      <c r="G40" s="59"/>
      <c r="H40" s="6"/>
      <c r="I40" s="7">
        <v>0</v>
      </c>
      <c r="J40" s="7">
        <v>0</v>
      </c>
      <c r="K40" s="6">
        <v>30</v>
      </c>
      <c r="L40" s="7">
        <v>44</v>
      </c>
      <c r="M40" s="6">
        <v>140</v>
      </c>
      <c r="N40" s="7">
        <v>8</v>
      </c>
      <c r="O40" s="6">
        <v>9</v>
      </c>
      <c r="P40" s="7">
        <v>29</v>
      </c>
      <c r="Q40" s="31">
        <f t="shared" si="0"/>
        <v>97</v>
      </c>
    </row>
    <row r="41" spans="1:17" ht="15">
      <c r="A41" s="69"/>
      <c r="B41" s="99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0.09145833333333334</v>
      </c>
      <c r="F48" s="17">
        <f aca="true" t="shared" si="1" ref="F48:P48">SUM(F18:F47)</f>
        <v>256</v>
      </c>
      <c r="G48" s="60">
        <f t="shared" si="1"/>
        <v>0</v>
      </c>
      <c r="H48" s="17">
        <f>SUM(H18:H47)</f>
        <v>0</v>
      </c>
      <c r="I48" s="18">
        <f t="shared" si="1"/>
        <v>150</v>
      </c>
      <c r="J48" s="18">
        <f t="shared" si="1"/>
        <v>324</v>
      </c>
      <c r="K48" s="17">
        <f t="shared" si="1"/>
        <v>704</v>
      </c>
      <c r="L48" s="18">
        <f t="shared" si="1"/>
        <v>1127</v>
      </c>
      <c r="M48" s="17">
        <f t="shared" si="1"/>
        <v>3860</v>
      </c>
      <c r="N48" s="18">
        <f t="shared" si="1"/>
        <v>521</v>
      </c>
      <c r="O48" s="17">
        <f t="shared" si="1"/>
        <v>236</v>
      </c>
      <c r="P48" s="18">
        <f t="shared" si="1"/>
        <v>673</v>
      </c>
      <c r="Q48" s="31">
        <f t="shared" si="0"/>
        <v>2901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0.003976449275362319</v>
      </c>
      <c r="F49" s="19">
        <f>SUM(F18:F47)/$F13</f>
        <v>11.130434782608695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6.521739130434782</v>
      </c>
      <c r="J49" s="19">
        <f t="shared" si="2"/>
        <v>14.08695652173913</v>
      </c>
      <c r="K49" s="19">
        <f t="shared" si="2"/>
        <v>30.608695652173914</v>
      </c>
      <c r="L49" s="19">
        <f t="shared" si="2"/>
        <v>49</v>
      </c>
      <c r="M49" s="19">
        <f t="shared" si="2"/>
        <v>167.82608695652175</v>
      </c>
      <c r="N49" s="19">
        <f t="shared" si="2"/>
        <v>22.652173913043477</v>
      </c>
      <c r="O49" s="19">
        <f t="shared" si="2"/>
        <v>10.26086956521739</v>
      </c>
      <c r="P49" s="19">
        <f t="shared" si="2"/>
        <v>29.26086956521739</v>
      </c>
      <c r="Q49" s="19">
        <f>SUM(Q18:Q47)/$F13/6</f>
        <v>21.021739130434785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49:B49"/>
    <mergeCell ref="G16:H16"/>
    <mergeCell ref="I16:J16"/>
    <mergeCell ref="K16:L16"/>
    <mergeCell ref="M16:N16"/>
    <mergeCell ref="O16:P16"/>
    <mergeCell ref="E16:F16"/>
    <mergeCell ref="Q16:Q17"/>
    <mergeCell ref="P10:R10"/>
    <mergeCell ref="A12:F12"/>
    <mergeCell ref="P12:R12"/>
    <mergeCell ref="J13:Q13"/>
    <mergeCell ref="A15:A17"/>
    <mergeCell ref="B15:B17"/>
    <mergeCell ref="C15:C17"/>
    <mergeCell ref="D15:D17"/>
    <mergeCell ref="E15:Q15"/>
    <mergeCell ref="A1:S1"/>
    <mergeCell ref="A2:S2"/>
    <mergeCell ref="A3:S3"/>
    <mergeCell ref="J5:Q5"/>
    <mergeCell ref="D6:F6"/>
    <mergeCell ref="P8:R8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56"/>
  <sheetViews>
    <sheetView view="pageBreakPreview" zoomScale="80" zoomScaleNormal="79" zoomScaleSheetLayoutView="80" zoomScalePageLayoutView="0" workbookViewId="0" topLeftCell="A13">
      <selection activeCell="P41" sqref="P41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85156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176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24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177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70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24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5" t="s">
        <v>178</v>
      </c>
      <c r="C18" s="2" t="s">
        <v>94</v>
      </c>
      <c r="D18" s="2">
        <v>11</v>
      </c>
      <c r="E18" s="95">
        <v>0.0042824074074074075</v>
      </c>
      <c r="F18" s="4">
        <v>13</v>
      </c>
      <c r="G18" s="59">
        <v>0</v>
      </c>
      <c r="H18" s="4"/>
      <c r="I18" s="5">
        <v>15</v>
      </c>
      <c r="J18" s="5">
        <v>30</v>
      </c>
      <c r="K18" s="4">
        <v>25</v>
      </c>
      <c r="L18" s="5">
        <v>44</v>
      </c>
      <c r="M18" s="4">
        <v>145</v>
      </c>
      <c r="N18" s="5">
        <v>6</v>
      </c>
      <c r="O18" s="4">
        <v>10</v>
      </c>
      <c r="P18" s="5">
        <v>10</v>
      </c>
      <c r="Q18" s="31">
        <f>(F18+H18+J18+L18+N18+P18)</f>
        <v>103</v>
      </c>
    </row>
    <row r="19" spans="1:17" ht="15">
      <c r="A19" s="68">
        <v>2</v>
      </c>
      <c r="B19" s="105" t="s">
        <v>179</v>
      </c>
      <c r="C19" s="2" t="s">
        <v>93</v>
      </c>
      <c r="D19" s="2">
        <v>10</v>
      </c>
      <c r="E19" s="95">
        <v>0.003599537037037037</v>
      </c>
      <c r="F19" s="6">
        <v>21</v>
      </c>
      <c r="G19" s="59"/>
      <c r="H19" s="6"/>
      <c r="I19" s="7">
        <v>2</v>
      </c>
      <c r="J19" s="7">
        <v>17</v>
      </c>
      <c r="K19" s="6">
        <v>27</v>
      </c>
      <c r="L19" s="7">
        <v>43</v>
      </c>
      <c r="M19" s="6">
        <v>170</v>
      </c>
      <c r="N19" s="7">
        <v>20</v>
      </c>
      <c r="O19" s="6">
        <v>8</v>
      </c>
      <c r="P19" s="7">
        <v>26</v>
      </c>
      <c r="Q19" s="31">
        <f aca="true" t="shared" si="0" ref="Q19:Q48">(F19+H19+J19+L19+N19+P19)</f>
        <v>127</v>
      </c>
    </row>
    <row r="20" spans="1:17" ht="15">
      <c r="A20" s="68">
        <v>3</v>
      </c>
      <c r="B20" s="102" t="s">
        <v>180</v>
      </c>
      <c r="C20" s="2" t="s">
        <v>93</v>
      </c>
      <c r="D20" s="2">
        <v>11</v>
      </c>
      <c r="E20" s="95">
        <v>0.0044444444444444444</v>
      </c>
      <c r="F20" s="6">
        <v>5</v>
      </c>
      <c r="G20" s="59"/>
      <c r="H20" s="6"/>
      <c r="I20" s="7">
        <v>2</v>
      </c>
      <c r="J20" s="7">
        <v>17</v>
      </c>
      <c r="K20" s="6">
        <v>25</v>
      </c>
      <c r="L20" s="7">
        <v>39</v>
      </c>
      <c r="M20" s="6">
        <v>150</v>
      </c>
      <c r="N20" s="7">
        <v>11</v>
      </c>
      <c r="O20" s="6">
        <v>2</v>
      </c>
      <c r="P20" s="7">
        <v>14</v>
      </c>
      <c r="Q20" s="31">
        <f t="shared" si="0"/>
        <v>86</v>
      </c>
    </row>
    <row r="21" spans="1:17" ht="15">
      <c r="A21" s="68">
        <v>4</v>
      </c>
      <c r="B21" s="105" t="s">
        <v>181</v>
      </c>
      <c r="C21" s="2" t="s">
        <v>94</v>
      </c>
      <c r="D21" s="2">
        <v>11</v>
      </c>
      <c r="E21" s="95">
        <v>0.0035648148148148154</v>
      </c>
      <c r="F21" s="6">
        <v>29</v>
      </c>
      <c r="G21" s="59"/>
      <c r="H21" s="6"/>
      <c r="I21" s="7">
        <v>14</v>
      </c>
      <c r="J21" s="7">
        <v>28</v>
      </c>
      <c r="K21" s="6">
        <v>29</v>
      </c>
      <c r="L21" s="7">
        <v>54</v>
      </c>
      <c r="M21" s="6">
        <v>123</v>
      </c>
      <c r="N21" s="7">
        <v>6</v>
      </c>
      <c r="O21" s="6">
        <v>12</v>
      </c>
      <c r="P21" s="7">
        <v>29</v>
      </c>
      <c r="Q21" s="31">
        <f t="shared" si="0"/>
        <v>146</v>
      </c>
    </row>
    <row r="22" spans="1:17" ht="15">
      <c r="A22" s="68">
        <v>5</v>
      </c>
      <c r="B22" s="105" t="s">
        <v>182</v>
      </c>
      <c r="C22" s="2" t="s">
        <v>94</v>
      </c>
      <c r="D22" s="2">
        <v>11</v>
      </c>
      <c r="E22" s="95">
        <v>0.00400462962962963</v>
      </c>
      <c r="F22" s="6">
        <v>19</v>
      </c>
      <c r="G22" s="59"/>
      <c r="H22" s="6"/>
      <c r="I22" s="7">
        <v>14</v>
      </c>
      <c r="J22" s="7">
        <v>28</v>
      </c>
      <c r="K22" s="6">
        <v>26</v>
      </c>
      <c r="L22" s="7">
        <v>47</v>
      </c>
      <c r="M22" s="6">
        <v>140</v>
      </c>
      <c r="N22" s="7">
        <v>8</v>
      </c>
      <c r="O22" s="6">
        <v>0</v>
      </c>
      <c r="P22" s="7">
        <v>10</v>
      </c>
      <c r="Q22" s="31">
        <f t="shared" si="0"/>
        <v>112</v>
      </c>
    </row>
    <row r="23" spans="1:17" ht="15">
      <c r="A23" s="68">
        <v>6</v>
      </c>
      <c r="B23" s="105" t="s">
        <v>183</v>
      </c>
      <c r="C23" s="2" t="s">
        <v>93</v>
      </c>
      <c r="D23" s="2">
        <v>11</v>
      </c>
      <c r="E23" s="95">
        <v>0.003425925925925926</v>
      </c>
      <c r="F23" s="6">
        <v>25</v>
      </c>
      <c r="G23" s="59"/>
      <c r="H23" s="6"/>
      <c r="I23" s="7">
        <v>4</v>
      </c>
      <c r="J23" s="7">
        <v>25</v>
      </c>
      <c r="K23" s="6">
        <v>31</v>
      </c>
      <c r="L23" s="7">
        <v>52</v>
      </c>
      <c r="M23" s="6">
        <v>190</v>
      </c>
      <c r="N23" s="7">
        <v>30</v>
      </c>
      <c r="O23" s="6">
        <v>0</v>
      </c>
      <c r="P23" s="7">
        <v>10</v>
      </c>
      <c r="Q23" s="31">
        <f t="shared" si="0"/>
        <v>142</v>
      </c>
    </row>
    <row r="24" spans="1:17" ht="15">
      <c r="A24" s="68">
        <v>7</v>
      </c>
      <c r="B24" s="105" t="s">
        <v>184</v>
      </c>
      <c r="C24" s="2" t="s">
        <v>94</v>
      </c>
      <c r="D24" s="2">
        <v>11</v>
      </c>
      <c r="E24" s="95">
        <v>0.003599537037037037</v>
      </c>
      <c r="F24" s="6">
        <v>28</v>
      </c>
      <c r="G24" s="59"/>
      <c r="H24" s="6"/>
      <c r="I24" s="7">
        <v>20</v>
      </c>
      <c r="J24" s="7">
        <v>40</v>
      </c>
      <c r="K24" s="6">
        <v>28</v>
      </c>
      <c r="L24" s="7">
        <v>52</v>
      </c>
      <c r="M24" s="6">
        <v>163</v>
      </c>
      <c r="N24" s="7">
        <v>16</v>
      </c>
      <c r="O24" s="6">
        <v>7</v>
      </c>
      <c r="P24" s="7">
        <v>24</v>
      </c>
      <c r="Q24" s="31">
        <f t="shared" si="0"/>
        <v>160</v>
      </c>
    </row>
    <row r="25" spans="1:17" ht="15">
      <c r="A25" s="68">
        <v>8</v>
      </c>
      <c r="B25" s="105" t="s">
        <v>185</v>
      </c>
      <c r="C25" s="2" t="s">
        <v>94</v>
      </c>
      <c r="D25" s="2">
        <v>11</v>
      </c>
      <c r="E25" s="95">
        <v>0.004247685185185185</v>
      </c>
      <c r="F25" s="6">
        <v>14</v>
      </c>
      <c r="G25" s="59"/>
      <c r="H25" s="6"/>
      <c r="I25" s="7">
        <v>16</v>
      </c>
      <c r="J25" s="7">
        <v>32</v>
      </c>
      <c r="K25" s="6">
        <v>25</v>
      </c>
      <c r="L25" s="7">
        <v>44</v>
      </c>
      <c r="M25" s="6">
        <v>152</v>
      </c>
      <c r="N25" s="7">
        <v>21</v>
      </c>
      <c r="O25" s="6">
        <v>12</v>
      </c>
      <c r="P25" s="7">
        <v>29</v>
      </c>
      <c r="Q25" s="31">
        <f t="shared" si="0"/>
        <v>140</v>
      </c>
    </row>
    <row r="26" spans="1:17" ht="15">
      <c r="A26" s="68">
        <v>9</v>
      </c>
      <c r="B26" s="105" t="s">
        <v>186</v>
      </c>
      <c r="C26" s="2" t="s">
        <v>93</v>
      </c>
      <c r="D26" s="2">
        <v>12</v>
      </c>
      <c r="E26" s="95">
        <v>0.003472222222222222</v>
      </c>
      <c r="F26" s="6">
        <v>24</v>
      </c>
      <c r="G26" s="59"/>
      <c r="H26" s="6"/>
      <c r="I26" s="7">
        <v>8</v>
      </c>
      <c r="J26" s="7">
        <v>44</v>
      </c>
      <c r="K26" s="6">
        <v>23</v>
      </c>
      <c r="L26" s="7">
        <v>35</v>
      </c>
      <c r="M26" s="6">
        <v>141</v>
      </c>
      <c r="N26" s="7">
        <v>15</v>
      </c>
      <c r="O26" s="6">
        <v>14</v>
      </c>
      <c r="P26" s="7">
        <v>35</v>
      </c>
      <c r="Q26" s="31">
        <f t="shared" si="0"/>
        <v>153</v>
      </c>
    </row>
    <row r="27" spans="1:17" ht="15">
      <c r="A27" s="68">
        <v>10</v>
      </c>
      <c r="B27" s="105" t="s">
        <v>187</v>
      </c>
      <c r="C27" s="2" t="s">
        <v>94</v>
      </c>
      <c r="D27" s="2">
        <v>11</v>
      </c>
      <c r="E27" s="95">
        <v>0.005046296296296296</v>
      </c>
      <c r="F27" s="6">
        <v>0</v>
      </c>
      <c r="G27" s="59"/>
      <c r="H27" s="6"/>
      <c r="I27" s="7">
        <v>15</v>
      </c>
      <c r="J27" s="7">
        <v>30</v>
      </c>
      <c r="K27" s="6">
        <v>20</v>
      </c>
      <c r="L27" s="7">
        <v>34</v>
      </c>
      <c r="M27" s="6">
        <v>110</v>
      </c>
      <c r="N27" s="7">
        <v>2</v>
      </c>
      <c r="O27" s="6">
        <v>0</v>
      </c>
      <c r="P27" s="7">
        <v>4</v>
      </c>
      <c r="Q27" s="31">
        <f t="shared" si="0"/>
        <v>70</v>
      </c>
    </row>
    <row r="28" spans="1:17" ht="15">
      <c r="A28" s="68">
        <v>11</v>
      </c>
      <c r="B28" s="105" t="s">
        <v>188</v>
      </c>
      <c r="C28" s="2" t="s">
        <v>94</v>
      </c>
      <c r="D28" s="2">
        <v>11</v>
      </c>
      <c r="E28" s="95">
        <v>0.004502314814814815</v>
      </c>
      <c r="F28" s="6">
        <v>8</v>
      </c>
      <c r="G28" s="59"/>
      <c r="H28" s="6"/>
      <c r="I28" s="7">
        <v>15</v>
      </c>
      <c r="J28" s="7">
        <v>30</v>
      </c>
      <c r="K28" s="6">
        <v>24</v>
      </c>
      <c r="L28" s="7">
        <v>42</v>
      </c>
      <c r="M28" s="6">
        <v>110</v>
      </c>
      <c r="N28" s="7">
        <v>2</v>
      </c>
      <c r="O28" s="6">
        <v>0</v>
      </c>
      <c r="P28" s="7">
        <v>4</v>
      </c>
      <c r="Q28" s="31">
        <f t="shared" si="0"/>
        <v>86</v>
      </c>
    </row>
    <row r="29" spans="1:17" ht="15">
      <c r="A29" s="68">
        <v>12</v>
      </c>
      <c r="B29" s="110" t="s">
        <v>189</v>
      </c>
      <c r="C29" s="2" t="s">
        <v>94</v>
      </c>
      <c r="D29" s="2">
        <v>11</v>
      </c>
      <c r="E29" s="95">
        <v>0.0043287037037037035</v>
      </c>
      <c r="F29" s="6">
        <v>12</v>
      </c>
      <c r="G29" s="59"/>
      <c r="H29" s="6"/>
      <c r="I29" s="7">
        <v>7</v>
      </c>
      <c r="J29" s="7">
        <v>14</v>
      </c>
      <c r="K29" s="6">
        <v>17</v>
      </c>
      <c r="L29" s="7">
        <v>28</v>
      </c>
      <c r="M29" s="6">
        <v>127</v>
      </c>
      <c r="N29" s="7">
        <v>4</v>
      </c>
      <c r="O29" s="6">
        <v>10</v>
      </c>
      <c r="P29" s="7">
        <v>23</v>
      </c>
      <c r="Q29" s="31">
        <f t="shared" si="0"/>
        <v>81</v>
      </c>
    </row>
    <row r="30" spans="1:17" ht="15">
      <c r="A30" s="68">
        <v>13</v>
      </c>
      <c r="B30" s="111" t="s">
        <v>190</v>
      </c>
      <c r="C30" s="2" t="s">
        <v>94</v>
      </c>
      <c r="D30" s="2">
        <v>11</v>
      </c>
      <c r="E30" s="95">
        <v>0.004664351851851852</v>
      </c>
      <c r="F30" s="6">
        <v>5</v>
      </c>
      <c r="G30" s="59"/>
      <c r="H30" s="6"/>
      <c r="I30" s="7">
        <v>15</v>
      </c>
      <c r="J30" s="7">
        <v>30</v>
      </c>
      <c r="K30" s="6">
        <v>20</v>
      </c>
      <c r="L30" s="7">
        <v>34</v>
      </c>
      <c r="M30" s="6">
        <v>127</v>
      </c>
      <c r="N30" s="7">
        <v>8</v>
      </c>
      <c r="O30" s="6">
        <v>3</v>
      </c>
      <c r="P30" s="7">
        <v>7</v>
      </c>
      <c r="Q30" s="31">
        <f t="shared" si="0"/>
        <v>84</v>
      </c>
    </row>
    <row r="31" spans="1:17" ht="15">
      <c r="A31" s="69">
        <v>14</v>
      </c>
      <c r="B31" s="105" t="s">
        <v>191</v>
      </c>
      <c r="C31" s="2" t="s">
        <v>94</v>
      </c>
      <c r="D31" s="2">
        <v>10</v>
      </c>
      <c r="E31" s="95">
        <v>0.003530092592592592</v>
      </c>
      <c r="F31" s="6">
        <v>30</v>
      </c>
      <c r="G31" s="59"/>
      <c r="H31" s="6"/>
      <c r="I31" s="7">
        <v>20</v>
      </c>
      <c r="J31" s="7">
        <v>40</v>
      </c>
      <c r="K31" s="6">
        <v>28</v>
      </c>
      <c r="L31" s="7">
        <v>52</v>
      </c>
      <c r="M31" s="6">
        <v>159</v>
      </c>
      <c r="N31" s="7">
        <v>24</v>
      </c>
      <c r="O31" s="6">
        <v>4</v>
      </c>
      <c r="P31" s="7">
        <v>9</v>
      </c>
      <c r="Q31" s="31">
        <f t="shared" si="0"/>
        <v>155</v>
      </c>
    </row>
    <row r="32" spans="1:17" ht="15">
      <c r="A32" s="69">
        <v>15</v>
      </c>
      <c r="B32" s="112" t="s">
        <v>192</v>
      </c>
      <c r="C32" s="2" t="s">
        <v>93</v>
      </c>
      <c r="D32" s="2">
        <v>11</v>
      </c>
      <c r="E32" s="95">
        <v>0.005</v>
      </c>
      <c r="F32" s="6">
        <v>0</v>
      </c>
      <c r="G32" s="59"/>
      <c r="H32" s="6"/>
      <c r="I32" s="7">
        <v>0</v>
      </c>
      <c r="J32" s="7">
        <v>0</v>
      </c>
      <c r="K32" s="6">
        <v>15</v>
      </c>
      <c r="L32" s="7">
        <v>19</v>
      </c>
      <c r="M32" s="6">
        <v>160</v>
      </c>
      <c r="N32" s="7">
        <v>25</v>
      </c>
      <c r="O32" s="6">
        <v>16</v>
      </c>
      <c r="P32" s="7">
        <v>41</v>
      </c>
      <c r="Q32" s="31">
        <f t="shared" si="0"/>
        <v>85</v>
      </c>
    </row>
    <row r="33" spans="1:17" ht="15">
      <c r="A33" s="69">
        <v>16</v>
      </c>
      <c r="B33" s="105" t="s">
        <v>193</v>
      </c>
      <c r="C33" s="2" t="s">
        <v>94</v>
      </c>
      <c r="D33" s="2">
        <v>11</v>
      </c>
      <c r="E33" s="95">
        <v>0.005069444444444444</v>
      </c>
      <c r="F33" s="6">
        <v>0</v>
      </c>
      <c r="G33" s="59"/>
      <c r="H33" s="6"/>
      <c r="I33" s="7">
        <v>14</v>
      </c>
      <c r="J33" s="7">
        <v>28</v>
      </c>
      <c r="K33" s="6">
        <v>26</v>
      </c>
      <c r="L33" s="7">
        <v>47</v>
      </c>
      <c r="M33" s="6">
        <v>121</v>
      </c>
      <c r="N33" s="7">
        <v>2</v>
      </c>
      <c r="O33" s="6">
        <v>-4</v>
      </c>
      <c r="P33" s="7">
        <v>2</v>
      </c>
      <c r="Q33" s="31">
        <f t="shared" si="0"/>
        <v>79</v>
      </c>
    </row>
    <row r="34" spans="1:17" ht="15">
      <c r="A34" s="69">
        <v>17</v>
      </c>
      <c r="B34" s="112" t="s">
        <v>194</v>
      </c>
      <c r="C34" s="2" t="s">
        <v>93</v>
      </c>
      <c r="D34" s="2">
        <v>11</v>
      </c>
      <c r="E34" s="95">
        <v>0.004953703703703704</v>
      </c>
      <c r="F34" s="6">
        <v>0</v>
      </c>
      <c r="G34" s="59"/>
      <c r="H34" s="6"/>
      <c r="I34" s="7">
        <v>0</v>
      </c>
      <c r="J34" s="7">
        <v>0</v>
      </c>
      <c r="K34" s="6">
        <v>16</v>
      </c>
      <c r="L34" s="7">
        <v>21</v>
      </c>
      <c r="M34" s="6">
        <v>140</v>
      </c>
      <c r="N34" s="7">
        <v>8</v>
      </c>
      <c r="O34" s="6">
        <v>4</v>
      </c>
      <c r="P34" s="7">
        <v>18</v>
      </c>
      <c r="Q34" s="31">
        <f t="shared" si="0"/>
        <v>47</v>
      </c>
    </row>
    <row r="35" spans="1:17" ht="15">
      <c r="A35" s="69">
        <v>18</v>
      </c>
      <c r="B35" s="105" t="s">
        <v>195</v>
      </c>
      <c r="C35" s="2" t="s">
        <v>93</v>
      </c>
      <c r="D35" s="2">
        <v>11</v>
      </c>
      <c r="E35" s="95">
        <v>0.004513888888888889</v>
      </c>
      <c r="F35" s="6">
        <v>3</v>
      </c>
      <c r="G35" s="59"/>
      <c r="H35" s="6"/>
      <c r="I35" s="7">
        <v>3</v>
      </c>
      <c r="J35" s="7">
        <v>21</v>
      </c>
      <c r="K35" s="6">
        <v>24</v>
      </c>
      <c r="L35" s="7">
        <v>37</v>
      </c>
      <c r="M35" s="6">
        <v>127</v>
      </c>
      <c r="N35" s="7">
        <v>8</v>
      </c>
      <c r="O35" s="6">
        <v>6</v>
      </c>
      <c r="P35" s="7">
        <v>13</v>
      </c>
      <c r="Q35" s="31">
        <f t="shared" si="0"/>
        <v>82</v>
      </c>
    </row>
    <row r="36" spans="1:17" ht="15">
      <c r="A36" s="69">
        <v>19</v>
      </c>
      <c r="B36" s="105" t="s">
        <v>196</v>
      </c>
      <c r="C36" s="2" t="s">
        <v>94</v>
      </c>
      <c r="D36" s="2">
        <v>10</v>
      </c>
      <c r="E36" s="95">
        <v>0.004108796296296297</v>
      </c>
      <c r="F36" s="6">
        <v>15</v>
      </c>
      <c r="G36" s="59"/>
      <c r="H36" s="6"/>
      <c r="I36" s="7">
        <v>11</v>
      </c>
      <c r="J36" s="7">
        <v>22</v>
      </c>
      <c r="K36" s="6">
        <v>25</v>
      </c>
      <c r="L36" s="7">
        <v>44</v>
      </c>
      <c r="M36" s="6">
        <v>156</v>
      </c>
      <c r="N36" s="7">
        <v>13</v>
      </c>
      <c r="O36" s="6">
        <v>0</v>
      </c>
      <c r="P36" s="7">
        <v>10</v>
      </c>
      <c r="Q36" s="31">
        <f t="shared" si="0"/>
        <v>104</v>
      </c>
    </row>
    <row r="37" spans="1:17" ht="15">
      <c r="A37" s="69">
        <v>20</v>
      </c>
      <c r="B37" s="105" t="s">
        <v>197</v>
      </c>
      <c r="C37" s="2" t="s">
        <v>93</v>
      </c>
      <c r="D37" s="2">
        <v>11</v>
      </c>
      <c r="E37" s="95">
        <v>0.00462962962962963</v>
      </c>
      <c r="F37" s="6">
        <v>1</v>
      </c>
      <c r="G37" s="59"/>
      <c r="H37" s="6"/>
      <c r="I37" s="7">
        <v>2</v>
      </c>
      <c r="J37" s="7">
        <v>17</v>
      </c>
      <c r="K37" s="6">
        <v>25</v>
      </c>
      <c r="L37" s="7">
        <v>39</v>
      </c>
      <c r="M37" s="6">
        <v>130</v>
      </c>
      <c r="N37" s="7">
        <v>10</v>
      </c>
      <c r="O37" s="6">
        <v>8</v>
      </c>
      <c r="P37" s="7">
        <v>17</v>
      </c>
      <c r="Q37" s="31">
        <f t="shared" si="0"/>
        <v>84</v>
      </c>
    </row>
    <row r="38" spans="1:17" ht="15">
      <c r="A38" s="69">
        <v>21</v>
      </c>
      <c r="B38" s="105" t="s">
        <v>198</v>
      </c>
      <c r="C38" s="2" t="s">
        <v>94</v>
      </c>
      <c r="D38" s="2">
        <v>11</v>
      </c>
      <c r="E38" s="95">
        <v>0.004768518518518518</v>
      </c>
      <c r="F38" s="6">
        <v>4</v>
      </c>
      <c r="G38" s="59"/>
      <c r="H38" s="6"/>
      <c r="I38" s="7">
        <v>16</v>
      </c>
      <c r="J38" s="7">
        <v>32</v>
      </c>
      <c r="K38" s="6">
        <v>25</v>
      </c>
      <c r="L38" s="7">
        <v>55</v>
      </c>
      <c r="M38" s="6">
        <v>110</v>
      </c>
      <c r="N38" s="7">
        <v>0</v>
      </c>
      <c r="O38" s="6">
        <v>-10</v>
      </c>
      <c r="P38" s="7">
        <v>0</v>
      </c>
      <c r="Q38" s="31">
        <f t="shared" si="0"/>
        <v>91</v>
      </c>
    </row>
    <row r="39" spans="1:17" ht="15">
      <c r="A39" s="69">
        <v>22</v>
      </c>
      <c r="B39" s="105" t="s">
        <v>199</v>
      </c>
      <c r="C39" s="2" t="s">
        <v>93</v>
      </c>
      <c r="D39" s="22">
        <v>11</v>
      </c>
      <c r="E39" s="95">
        <v>0.004189814814814815</v>
      </c>
      <c r="F39" s="6">
        <v>9</v>
      </c>
      <c r="G39" s="59"/>
      <c r="H39" s="6"/>
      <c r="I39" s="7">
        <v>0</v>
      </c>
      <c r="J39" s="7">
        <v>0</v>
      </c>
      <c r="K39" s="6">
        <v>24</v>
      </c>
      <c r="L39" s="7">
        <v>37</v>
      </c>
      <c r="M39" s="6">
        <v>154</v>
      </c>
      <c r="N39" s="7">
        <v>22</v>
      </c>
      <c r="O39" s="6">
        <v>13</v>
      </c>
      <c r="P39" s="7">
        <v>32</v>
      </c>
      <c r="Q39" s="31">
        <f t="shared" si="0"/>
        <v>100</v>
      </c>
    </row>
    <row r="40" spans="1:17" ht="15">
      <c r="A40" s="69">
        <v>23</v>
      </c>
      <c r="B40" s="105" t="s">
        <v>200</v>
      </c>
      <c r="C40" s="2" t="s">
        <v>93</v>
      </c>
      <c r="D40" s="9">
        <v>11</v>
      </c>
      <c r="E40" s="95">
        <v>0.004398148148148148</v>
      </c>
      <c r="F40" s="6">
        <v>5</v>
      </c>
      <c r="G40" s="59"/>
      <c r="H40" s="6"/>
      <c r="I40" s="7">
        <v>5</v>
      </c>
      <c r="J40" s="7">
        <v>29</v>
      </c>
      <c r="K40" s="6">
        <v>25</v>
      </c>
      <c r="L40" s="7">
        <v>39</v>
      </c>
      <c r="M40" s="6">
        <v>110</v>
      </c>
      <c r="N40" s="7">
        <v>0</v>
      </c>
      <c r="O40" s="6">
        <v>0</v>
      </c>
      <c r="P40" s="7">
        <v>10</v>
      </c>
      <c r="Q40" s="31">
        <f t="shared" si="0"/>
        <v>83</v>
      </c>
    </row>
    <row r="41" spans="1:17" ht="15">
      <c r="A41" s="69">
        <v>24</v>
      </c>
      <c r="B41" s="105" t="s">
        <v>201</v>
      </c>
      <c r="C41" s="2" t="s">
        <v>93</v>
      </c>
      <c r="D41" s="9">
        <v>11</v>
      </c>
      <c r="E41" s="95">
        <v>0.004456018518518519</v>
      </c>
      <c r="F41" s="6">
        <v>4</v>
      </c>
      <c r="G41" s="59"/>
      <c r="H41" s="6"/>
      <c r="I41" s="7">
        <v>0</v>
      </c>
      <c r="J41" s="7">
        <v>0</v>
      </c>
      <c r="K41" s="6">
        <v>20</v>
      </c>
      <c r="L41" s="7">
        <v>29</v>
      </c>
      <c r="M41" s="6">
        <v>135</v>
      </c>
      <c r="N41" s="7">
        <v>12</v>
      </c>
      <c r="O41" s="6">
        <v>3</v>
      </c>
      <c r="P41" s="7">
        <v>7</v>
      </c>
      <c r="Q41" s="31">
        <f t="shared" si="0"/>
        <v>52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0.10280092592592593</v>
      </c>
      <c r="F48" s="17">
        <f aca="true" t="shared" si="1" ref="F48:P48">SUM(F18:F47)</f>
        <v>274</v>
      </c>
      <c r="G48" s="60">
        <f t="shared" si="1"/>
        <v>0</v>
      </c>
      <c r="H48" s="17">
        <f>SUM(H18:H47)</f>
        <v>0</v>
      </c>
      <c r="I48" s="18">
        <f t="shared" si="1"/>
        <v>218</v>
      </c>
      <c r="J48" s="18">
        <f t="shared" si="1"/>
        <v>554</v>
      </c>
      <c r="K48" s="17">
        <f t="shared" si="1"/>
        <v>573</v>
      </c>
      <c r="L48" s="18">
        <f t="shared" si="1"/>
        <v>967</v>
      </c>
      <c r="M48" s="17">
        <f t="shared" si="1"/>
        <v>3350</v>
      </c>
      <c r="N48" s="18">
        <f t="shared" si="1"/>
        <v>273</v>
      </c>
      <c r="O48" s="17">
        <f t="shared" si="1"/>
        <v>118</v>
      </c>
      <c r="P48" s="18">
        <f t="shared" si="1"/>
        <v>384</v>
      </c>
      <c r="Q48" s="31">
        <f t="shared" si="0"/>
        <v>2452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0.004283371913580247</v>
      </c>
      <c r="F49" s="19">
        <f>SUM(F18:F47)/$F13</f>
        <v>11.416666666666666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9.083333333333334</v>
      </c>
      <c r="J49" s="19">
        <f t="shared" si="2"/>
        <v>23.083333333333332</v>
      </c>
      <c r="K49" s="19">
        <f t="shared" si="2"/>
        <v>23.875</v>
      </c>
      <c r="L49" s="19">
        <f t="shared" si="2"/>
        <v>40.291666666666664</v>
      </c>
      <c r="M49" s="19">
        <f t="shared" si="2"/>
        <v>139.58333333333334</v>
      </c>
      <c r="N49" s="19">
        <f t="shared" si="2"/>
        <v>11.375</v>
      </c>
      <c r="O49" s="19">
        <f t="shared" si="2"/>
        <v>4.916666666666667</v>
      </c>
      <c r="P49" s="19">
        <f t="shared" si="2"/>
        <v>16</v>
      </c>
      <c r="Q49" s="19">
        <f>SUM(Q18:Q47)/$F13/6</f>
        <v>17.02777777777778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49:B49"/>
    <mergeCell ref="G16:H16"/>
    <mergeCell ref="I16:J16"/>
    <mergeCell ref="K16:L16"/>
    <mergeCell ref="M16:N16"/>
    <mergeCell ref="O16:P16"/>
    <mergeCell ref="E16:F16"/>
    <mergeCell ref="Q16:Q17"/>
    <mergeCell ref="P10:R10"/>
    <mergeCell ref="A12:F12"/>
    <mergeCell ref="P12:R12"/>
    <mergeCell ref="J13:Q13"/>
    <mergeCell ref="A15:A17"/>
    <mergeCell ref="B15:B17"/>
    <mergeCell ref="C15:C17"/>
    <mergeCell ref="D15:D17"/>
    <mergeCell ref="E15:Q15"/>
    <mergeCell ref="A1:S1"/>
    <mergeCell ref="A2:S2"/>
    <mergeCell ref="A3:S3"/>
    <mergeCell ref="J5:Q5"/>
    <mergeCell ref="D6:F6"/>
    <mergeCell ref="P8:R8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56"/>
  <sheetViews>
    <sheetView view="pageBreakPreview" zoomScale="80" zoomScaleNormal="79" zoomScaleSheetLayoutView="80" zoomScalePageLayoutView="0" workbookViewId="0" topLeftCell="A16">
      <selection activeCell="P42" sqref="P42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85156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202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203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97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25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3" t="s">
        <v>204</v>
      </c>
      <c r="C18" s="2" t="s">
        <v>93</v>
      </c>
      <c r="D18" s="2">
        <v>11</v>
      </c>
      <c r="E18" s="95">
        <v>0.005127314814814815</v>
      </c>
      <c r="F18" s="4">
        <v>0</v>
      </c>
      <c r="G18" s="59">
        <v>0</v>
      </c>
      <c r="H18" s="4"/>
      <c r="I18" s="5">
        <v>4</v>
      </c>
      <c r="J18" s="5">
        <v>25</v>
      </c>
      <c r="K18" s="4">
        <v>29</v>
      </c>
      <c r="L18" s="5">
        <v>47</v>
      </c>
      <c r="M18" s="4">
        <v>140</v>
      </c>
      <c r="N18" s="5">
        <v>11</v>
      </c>
      <c r="O18" s="4">
        <v>5</v>
      </c>
      <c r="P18" s="5">
        <v>24</v>
      </c>
      <c r="Q18" s="31">
        <f>(F18+H18+J18+L18+N18+P18)</f>
        <v>107</v>
      </c>
    </row>
    <row r="19" spans="1:17" ht="15">
      <c r="A19" s="68">
        <v>2</v>
      </c>
      <c r="B19" s="104" t="s">
        <v>205</v>
      </c>
      <c r="C19" s="2" t="s">
        <v>94</v>
      </c>
      <c r="D19" s="2">
        <v>11</v>
      </c>
      <c r="E19" s="95">
        <v>0.004872685185185186</v>
      </c>
      <c r="F19" s="6">
        <v>0</v>
      </c>
      <c r="G19" s="59"/>
      <c r="H19" s="6"/>
      <c r="I19" s="7">
        <v>10</v>
      </c>
      <c r="J19" s="7">
        <v>20</v>
      </c>
      <c r="K19" s="6">
        <v>28</v>
      </c>
      <c r="L19" s="7">
        <v>57</v>
      </c>
      <c r="M19" s="6">
        <v>130</v>
      </c>
      <c r="N19" s="7">
        <v>15</v>
      </c>
      <c r="O19" s="6">
        <v>8</v>
      </c>
      <c r="P19" s="7">
        <v>21</v>
      </c>
      <c r="Q19" s="31">
        <f aca="true" t="shared" si="0" ref="Q19:Q48">(F19+H19+J19+L19+N19+P19)</f>
        <v>113</v>
      </c>
    </row>
    <row r="20" spans="1:17" ht="15">
      <c r="A20" s="68">
        <v>3</v>
      </c>
      <c r="B20" s="103" t="s">
        <v>206</v>
      </c>
      <c r="C20" s="2" t="s">
        <v>94</v>
      </c>
      <c r="D20" s="2">
        <v>11</v>
      </c>
      <c r="E20" s="95">
        <v>0.004467592592592593</v>
      </c>
      <c r="F20" s="6">
        <v>5</v>
      </c>
      <c r="G20" s="59"/>
      <c r="H20" s="6"/>
      <c r="I20" s="7">
        <v>10</v>
      </c>
      <c r="J20" s="7">
        <v>20</v>
      </c>
      <c r="K20" s="6">
        <v>18</v>
      </c>
      <c r="L20" s="7">
        <v>30</v>
      </c>
      <c r="M20" s="6">
        <v>150</v>
      </c>
      <c r="N20" s="7">
        <v>25</v>
      </c>
      <c r="O20" s="6">
        <v>10</v>
      </c>
      <c r="P20" s="7">
        <v>27</v>
      </c>
      <c r="Q20" s="31">
        <f t="shared" si="0"/>
        <v>107</v>
      </c>
    </row>
    <row r="21" spans="1:17" ht="15">
      <c r="A21" s="68">
        <v>4</v>
      </c>
      <c r="B21" s="105" t="s">
        <v>207</v>
      </c>
      <c r="C21" s="2" t="s">
        <v>94</v>
      </c>
      <c r="D21" s="2">
        <v>11</v>
      </c>
      <c r="E21" s="95">
        <v>0.004432870370370371</v>
      </c>
      <c r="F21" s="6">
        <v>5</v>
      </c>
      <c r="G21" s="59"/>
      <c r="H21" s="6"/>
      <c r="I21" s="7">
        <v>10</v>
      </c>
      <c r="J21" s="7">
        <v>20</v>
      </c>
      <c r="K21" s="6">
        <v>24</v>
      </c>
      <c r="L21" s="7">
        <v>42</v>
      </c>
      <c r="M21" s="6">
        <v>140</v>
      </c>
      <c r="N21" s="7">
        <v>20</v>
      </c>
      <c r="O21" s="6">
        <v>3</v>
      </c>
      <c r="P21" s="7">
        <v>2</v>
      </c>
      <c r="Q21" s="31">
        <f t="shared" si="0"/>
        <v>89</v>
      </c>
    </row>
    <row r="22" spans="1:17" ht="15">
      <c r="A22" s="68">
        <v>5</v>
      </c>
      <c r="B22" s="106" t="s">
        <v>208</v>
      </c>
      <c r="C22" s="2" t="s">
        <v>93</v>
      </c>
      <c r="D22" s="2">
        <v>12</v>
      </c>
      <c r="E22" s="95">
        <v>0.004467592592592593</v>
      </c>
      <c r="F22" s="6">
        <v>5</v>
      </c>
      <c r="G22" s="59"/>
      <c r="H22" s="6"/>
      <c r="I22" s="7">
        <v>0</v>
      </c>
      <c r="J22" s="7">
        <v>0</v>
      </c>
      <c r="K22" s="6">
        <v>21</v>
      </c>
      <c r="L22" s="7">
        <v>31</v>
      </c>
      <c r="M22" s="6">
        <v>140</v>
      </c>
      <c r="N22" s="7">
        <v>11</v>
      </c>
      <c r="O22" s="6">
        <v>12</v>
      </c>
      <c r="P22" s="7">
        <v>50</v>
      </c>
      <c r="Q22" s="31">
        <f t="shared" si="0"/>
        <v>97</v>
      </c>
    </row>
    <row r="23" spans="1:17" ht="15">
      <c r="A23" s="68">
        <v>6</v>
      </c>
      <c r="B23" s="107" t="s">
        <v>209</v>
      </c>
      <c r="C23" s="2" t="s">
        <v>93</v>
      </c>
      <c r="D23" s="2">
        <v>12</v>
      </c>
      <c r="E23" s="95">
        <v>0.0034490740740740745</v>
      </c>
      <c r="F23" s="6">
        <v>26</v>
      </c>
      <c r="G23" s="59"/>
      <c r="H23" s="6"/>
      <c r="I23" s="7">
        <v>7</v>
      </c>
      <c r="J23" s="7">
        <v>38</v>
      </c>
      <c r="K23" s="6">
        <v>26</v>
      </c>
      <c r="L23" s="7">
        <v>41</v>
      </c>
      <c r="M23" s="6">
        <v>190</v>
      </c>
      <c r="N23" s="7">
        <v>40</v>
      </c>
      <c r="O23" s="6">
        <v>4</v>
      </c>
      <c r="P23" s="7">
        <v>21</v>
      </c>
      <c r="Q23" s="31">
        <f t="shared" si="0"/>
        <v>166</v>
      </c>
    </row>
    <row r="24" spans="1:17" ht="15">
      <c r="A24" s="68">
        <v>7</v>
      </c>
      <c r="B24" s="103" t="s">
        <v>210</v>
      </c>
      <c r="C24" s="2" t="s">
        <v>94</v>
      </c>
      <c r="D24" s="2">
        <v>11</v>
      </c>
      <c r="E24" s="95">
        <v>0.0036574074074074074</v>
      </c>
      <c r="F24" s="6">
        <v>21</v>
      </c>
      <c r="G24" s="59"/>
      <c r="H24" s="6"/>
      <c r="I24" s="7">
        <v>10</v>
      </c>
      <c r="J24" s="7">
        <v>20</v>
      </c>
      <c r="K24" s="6">
        <v>21</v>
      </c>
      <c r="L24" s="7">
        <v>36</v>
      </c>
      <c r="M24" s="6">
        <v>140</v>
      </c>
      <c r="N24" s="7">
        <v>20</v>
      </c>
      <c r="O24" s="6">
        <v>5</v>
      </c>
      <c r="P24" s="7">
        <v>13</v>
      </c>
      <c r="Q24" s="31">
        <f t="shared" si="0"/>
        <v>110</v>
      </c>
    </row>
    <row r="25" spans="1:17" ht="15">
      <c r="A25" s="68">
        <v>8</v>
      </c>
      <c r="B25" s="106" t="s">
        <v>211</v>
      </c>
      <c r="C25" s="2" t="s">
        <v>93</v>
      </c>
      <c r="D25" s="2">
        <v>11</v>
      </c>
      <c r="E25" s="95">
        <v>0.004525462962962963</v>
      </c>
      <c r="F25" s="6">
        <v>3</v>
      </c>
      <c r="G25" s="59"/>
      <c r="H25" s="6"/>
      <c r="I25" s="7">
        <v>5</v>
      </c>
      <c r="J25" s="7">
        <v>29</v>
      </c>
      <c r="K25" s="6">
        <v>26</v>
      </c>
      <c r="L25" s="7">
        <v>41</v>
      </c>
      <c r="M25" s="6">
        <v>156</v>
      </c>
      <c r="N25" s="7">
        <v>18</v>
      </c>
      <c r="O25" s="6">
        <v>11</v>
      </c>
      <c r="P25" s="7">
        <v>46</v>
      </c>
      <c r="Q25" s="31">
        <f t="shared" si="0"/>
        <v>137</v>
      </c>
    </row>
    <row r="26" spans="1:17" ht="15">
      <c r="A26" s="68">
        <v>9</v>
      </c>
      <c r="B26" s="103" t="s">
        <v>212</v>
      </c>
      <c r="C26" s="2" t="s">
        <v>93</v>
      </c>
      <c r="D26" s="2">
        <v>11</v>
      </c>
      <c r="E26" s="95">
        <v>0.004224537037037037</v>
      </c>
      <c r="F26" s="6">
        <v>9</v>
      </c>
      <c r="G26" s="59"/>
      <c r="H26" s="6"/>
      <c r="I26" s="7">
        <v>0</v>
      </c>
      <c r="J26" s="7">
        <v>0</v>
      </c>
      <c r="K26" s="6">
        <v>17</v>
      </c>
      <c r="L26" s="7">
        <v>23</v>
      </c>
      <c r="M26" s="6">
        <v>155</v>
      </c>
      <c r="N26" s="7">
        <v>17</v>
      </c>
      <c r="O26" s="6">
        <v>0</v>
      </c>
      <c r="P26" s="7">
        <v>9</v>
      </c>
      <c r="Q26" s="31">
        <f t="shared" si="0"/>
        <v>58</v>
      </c>
    </row>
    <row r="27" spans="1:17" ht="15">
      <c r="A27" s="68">
        <v>10</v>
      </c>
      <c r="B27" s="103" t="s">
        <v>213</v>
      </c>
      <c r="C27" s="2" t="s">
        <v>93</v>
      </c>
      <c r="D27" s="2">
        <v>11</v>
      </c>
      <c r="E27" s="95">
        <v>0.004432870370370371</v>
      </c>
      <c r="F27" s="6">
        <v>5</v>
      </c>
      <c r="G27" s="59"/>
      <c r="H27" s="6"/>
      <c r="I27" s="7">
        <v>0</v>
      </c>
      <c r="J27" s="7">
        <v>0</v>
      </c>
      <c r="K27" s="6">
        <v>20</v>
      </c>
      <c r="L27" s="7">
        <v>29</v>
      </c>
      <c r="M27" s="6">
        <v>160</v>
      </c>
      <c r="N27" s="7">
        <v>20</v>
      </c>
      <c r="O27" s="6">
        <v>9</v>
      </c>
      <c r="P27" s="7">
        <v>38</v>
      </c>
      <c r="Q27" s="31">
        <f t="shared" si="0"/>
        <v>92</v>
      </c>
    </row>
    <row r="28" spans="1:17" ht="15">
      <c r="A28" s="68">
        <v>11</v>
      </c>
      <c r="B28" s="108" t="s">
        <v>214</v>
      </c>
      <c r="C28" s="2" t="s">
        <v>94</v>
      </c>
      <c r="D28" s="2">
        <v>11</v>
      </c>
      <c r="E28" s="95">
        <v>0.004942129629629629</v>
      </c>
      <c r="F28" s="6">
        <v>0</v>
      </c>
      <c r="G28" s="59"/>
      <c r="H28" s="6"/>
      <c r="I28" s="7">
        <v>12</v>
      </c>
      <c r="J28" s="7">
        <v>24</v>
      </c>
      <c r="K28" s="6">
        <v>21</v>
      </c>
      <c r="L28" s="7">
        <v>36</v>
      </c>
      <c r="M28" s="6">
        <v>120</v>
      </c>
      <c r="N28" s="7">
        <v>10</v>
      </c>
      <c r="O28" s="6">
        <v>3</v>
      </c>
      <c r="P28" s="7">
        <v>9</v>
      </c>
      <c r="Q28" s="31">
        <f t="shared" si="0"/>
        <v>79</v>
      </c>
    </row>
    <row r="29" spans="1:17" ht="15">
      <c r="A29" s="68">
        <v>12</v>
      </c>
      <c r="B29" s="104" t="s">
        <v>215</v>
      </c>
      <c r="C29" s="2" t="s">
        <v>94</v>
      </c>
      <c r="D29" s="2">
        <v>11</v>
      </c>
      <c r="E29" s="95">
        <v>0.0038773148148148143</v>
      </c>
      <c r="F29" s="6">
        <v>16</v>
      </c>
      <c r="G29" s="59"/>
      <c r="H29" s="6"/>
      <c r="I29" s="7">
        <v>14</v>
      </c>
      <c r="J29" s="7">
        <v>28</v>
      </c>
      <c r="K29" s="6">
        <v>35</v>
      </c>
      <c r="L29" s="7">
        <v>66</v>
      </c>
      <c r="M29" s="6">
        <v>150</v>
      </c>
      <c r="N29" s="7">
        <v>25</v>
      </c>
      <c r="O29" s="6">
        <v>12</v>
      </c>
      <c r="P29" s="7">
        <v>33</v>
      </c>
      <c r="Q29" s="31">
        <f t="shared" si="0"/>
        <v>168</v>
      </c>
    </row>
    <row r="30" spans="1:17" ht="15">
      <c r="A30" s="68">
        <v>13</v>
      </c>
      <c r="B30" s="103" t="s">
        <v>216</v>
      </c>
      <c r="C30" s="2" t="s">
        <v>93</v>
      </c>
      <c r="D30" s="2">
        <v>11</v>
      </c>
      <c r="E30" s="95">
        <v>0.005335648148148148</v>
      </c>
      <c r="F30" s="6">
        <v>0</v>
      </c>
      <c r="G30" s="59"/>
      <c r="H30" s="6"/>
      <c r="I30" s="7">
        <v>0</v>
      </c>
      <c r="J30" s="7">
        <v>0</v>
      </c>
      <c r="K30" s="6">
        <v>20</v>
      </c>
      <c r="L30" s="7">
        <v>29</v>
      </c>
      <c r="M30" s="6">
        <v>130</v>
      </c>
      <c r="N30" s="7">
        <v>7</v>
      </c>
      <c r="O30" s="6">
        <v>0</v>
      </c>
      <c r="P30" s="7">
        <v>9</v>
      </c>
      <c r="Q30" s="31">
        <f t="shared" si="0"/>
        <v>45</v>
      </c>
    </row>
    <row r="31" spans="1:17" ht="15">
      <c r="A31" s="69">
        <v>14</v>
      </c>
      <c r="B31" s="107" t="s">
        <v>217</v>
      </c>
      <c r="C31" s="2" t="s">
        <v>93</v>
      </c>
      <c r="D31" s="2">
        <v>11</v>
      </c>
      <c r="E31" s="95">
        <v>0.004224537037037037</v>
      </c>
      <c r="F31" s="6">
        <v>8</v>
      </c>
      <c r="G31" s="59"/>
      <c r="H31" s="6"/>
      <c r="I31" s="7">
        <v>0</v>
      </c>
      <c r="J31" s="7">
        <v>0</v>
      </c>
      <c r="K31" s="6">
        <v>18</v>
      </c>
      <c r="L31" s="7">
        <v>25</v>
      </c>
      <c r="M31" s="6">
        <v>120</v>
      </c>
      <c r="N31" s="7">
        <v>4</v>
      </c>
      <c r="O31" s="6">
        <v>15</v>
      </c>
      <c r="P31" s="7">
        <v>57</v>
      </c>
      <c r="Q31" s="31">
        <f t="shared" si="0"/>
        <v>94</v>
      </c>
    </row>
    <row r="32" spans="1:17" ht="15">
      <c r="A32" s="69">
        <v>15</v>
      </c>
      <c r="B32" s="104" t="s">
        <v>218</v>
      </c>
      <c r="C32" s="2" t="s">
        <v>93</v>
      </c>
      <c r="D32" s="2">
        <v>12</v>
      </c>
      <c r="E32" s="95">
        <v>0.005358796296296296</v>
      </c>
      <c r="F32" s="6">
        <v>0</v>
      </c>
      <c r="G32" s="59"/>
      <c r="H32" s="6"/>
      <c r="I32" s="7">
        <v>6</v>
      </c>
      <c r="J32" s="7">
        <v>33</v>
      </c>
      <c r="K32" s="6">
        <v>16</v>
      </c>
      <c r="L32" s="7">
        <v>21</v>
      </c>
      <c r="M32" s="6">
        <v>130</v>
      </c>
      <c r="N32" s="7">
        <v>7</v>
      </c>
      <c r="O32" s="6">
        <v>10</v>
      </c>
      <c r="P32" s="7">
        <v>43</v>
      </c>
      <c r="Q32" s="31">
        <f t="shared" si="0"/>
        <v>104</v>
      </c>
    </row>
    <row r="33" spans="1:17" ht="15">
      <c r="A33" s="69">
        <v>16</v>
      </c>
      <c r="B33" s="103" t="s">
        <v>219</v>
      </c>
      <c r="C33" s="2" t="s">
        <v>93</v>
      </c>
      <c r="D33" s="2">
        <v>11</v>
      </c>
      <c r="E33" s="95">
        <v>0.003587962962962963</v>
      </c>
      <c r="F33" s="6">
        <v>21</v>
      </c>
      <c r="G33" s="59"/>
      <c r="H33" s="6"/>
      <c r="I33" s="7">
        <v>1</v>
      </c>
      <c r="J33" s="7">
        <v>13</v>
      </c>
      <c r="K33" s="6">
        <v>26</v>
      </c>
      <c r="L33" s="7">
        <v>41</v>
      </c>
      <c r="M33" s="6">
        <v>170</v>
      </c>
      <c r="N33" s="7">
        <v>25</v>
      </c>
      <c r="O33" s="6">
        <v>11</v>
      </c>
      <c r="P33" s="7">
        <v>46</v>
      </c>
      <c r="Q33" s="31">
        <f t="shared" si="0"/>
        <v>146</v>
      </c>
    </row>
    <row r="34" spans="1:17" ht="15">
      <c r="A34" s="69">
        <v>17</v>
      </c>
      <c r="B34" s="109" t="s">
        <v>220</v>
      </c>
      <c r="C34" s="2" t="s">
        <v>93</v>
      </c>
      <c r="D34" s="2">
        <v>11</v>
      </c>
      <c r="E34" s="95">
        <v>0.005451388888888888</v>
      </c>
      <c r="F34" s="6">
        <v>0</v>
      </c>
      <c r="G34" s="59"/>
      <c r="H34" s="6"/>
      <c r="I34" s="7">
        <v>0</v>
      </c>
      <c r="J34" s="7">
        <v>0</v>
      </c>
      <c r="K34" s="6">
        <v>20</v>
      </c>
      <c r="L34" s="7">
        <v>24</v>
      </c>
      <c r="M34" s="6">
        <v>140</v>
      </c>
      <c r="N34" s="7">
        <v>11</v>
      </c>
      <c r="O34" s="6">
        <v>16</v>
      </c>
      <c r="P34" s="7">
        <v>59</v>
      </c>
      <c r="Q34" s="31">
        <f t="shared" si="0"/>
        <v>94</v>
      </c>
    </row>
    <row r="35" spans="1:17" ht="15">
      <c r="A35" s="69">
        <v>18</v>
      </c>
      <c r="B35" s="108" t="s">
        <v>221</v>
      </c>
      <c r="C35" s="2" t="s">
        <v>93</v>
      </c>
      <c r="D35" s="2">
        <v>11</v>
      </c>
      <c r="E35" s="95">
        <v>0.0043287037037037035</v>
      </c>
      <c r="F35" s="6">
        <v>7</v>
      </c>
      <c r="G35" s="59"/>
      <c r="H35" s="6"/>
      <c r="I35" s="7">
        <v>2</v>
      </c>
      <c r="J35" s="7">
        <v>17</v>
      </c>
      <c r="K35" s="6">
        <v>19</v>
      </c>
      <c r="L35" s="7">
        <v>27</v>
      </c>
      <c r="M35" s="6">
        <v>110</v>
      </c>
      <c r="N35" s="7">
        <v>1</v>
      </c>
      <c r="O35" s="6">
        <v>-5</v>
      </c>
      <c r="P35" s="7">
        <v>0</v>
      </c>
      <c r="Q35" s="31">
        <f t="shared" si="0"/>
        <v>52</v>
      </c>
    </row>
    <row r="36" spans="1:17" ht="15">
      <c r="A36" s="69">
        <v>19</v>
      </c>
      <c r="B36" s="105" t="s">
        <v>222</v>
      </c>
      <c r="C36" s="2" t="s">
        <v>93</v>
      </c>
      <c r="D36" s="2">
        <v>11</v>
      </c>
      <c r="E36" s="95">
        <v>0.004837962962962963</v>
      </c>
      <c r="F36" s="6">
        <v>0</v>
      </c>
      <c r="G36" s="59"/>
      <c r="H36" s="6"/>
      <c r="I36" s="7">
        <v>0</v>
      </c>
      <c r="J36" s="7">
        <v>0</v>
      </c>
      <c r="K36" s="6">
        <v>28</v>
      </c>
      <c r="L36" s="7">
        <v>45</v>
      </c>
      <c r="M36" s="6">
        <v>140</v>
      </c>
      <c r="N36" s="7">
        <v>11</v>
      </c>
      <c r="O36" s="6">
        <v>5</v>
      </c>
      <c r="P36" s="7">
        <v>24</v>
      </c>
      <c r="Q36" s="31">
        <f t="shared" si="0"/>
        <v>80</v>
      </c>
    </row>
    <row r="37" spans="1:17" ht="15">
      <c r="A37" s="69">
        <v>20</v>
      </c>
      <c r="B37" s="102" t="s">
        <v>223</v>
      </c>
      <c r="C37" s="2" t="s">
        <v>93</v>
      </c>
      <c r="D37" s="2">
        <v>11</v>
      </c>
      <c r="E37" s="95">
        <v>0.0038773148148148143</v>
      </c>
      <c r="F37" s="6">
        <v>15</v>
      </c>
      <c r="G37" s="59"/>
      <c r="H37" s="6"/>
      <c r="I37" s="7">
        <v>3</v>
      </c>
      <c r="J37" s="7">
        <v>21</v>
      </c>
      <c r="K37" s="6">
        <v>20</v>
      </c>
      <c r="L37" s="7">
        <v>31</v>
      </c>
      <c r="M37" s="6">
        <v>155</v>
      </c>
      <c r="N37" s="7">
        <v>17</v>
      </c>
      <c r="O37" s="6">
        <v>16</v>
      </c>
      <c r="P37" s="7">
        <v>59</v>
      </c>
      <c r="Q37" s="31">
        <f t="shared" si="0"/>
        <v>143</v>
      </c>
    </row>
    <row r="38" spans="1:17" ht="15">
      <c r="A38" s="69">
        <v>21</v>
      </c>
      <c r="B38" s="105" t="s">
        <v>224</v>
      </c>
      <c r="C38" s="2" t="s">
        <v>94</v>
      </c>
      <c r="D38" s="2">
        <v>10</v>
      </c>
      <c r="E38" s="95">
        <v>0.0038773148148148143</v>
      </c>
      <c r="F38" s="6">
        <v>15</v>
      </c>
      <c r="G38" s="59"/>
      <c r="H38" s="6"/>
      <c r="I38" s="7">
        <v>20</v>
      </c>
      <c r="J38" s="7">
        <v>40</v>
      </c>
      <c r="K38" s="6">
        <v>28</v>
      </c>
      <c r="L38" s="7">
        <v>52</v>
      </c>
      <c r="M38" s="6">
        <v>170</v>
      </c>
      <c r="N38" s="7">
        <v>35</v>
      </c>
      <c r="O38" s="6">
        <v>15</v>
      </c>
      <c r="P38" s="7">
        <v>42</v>
      </c>
      <c r="Q38" s="31">
        <f t="shared" si="0"/>
        <v>184</v>
      </c>
    </row>
    <row r="39" spans="1:17" ht="15">
      <c r="A39" s="69">
        <v>22</v>
      </c>
      <c r="B39" s="105" t="s">
        <v>225</v>
      </c>
      <c r="C39" s="2" t="s">
        <v>93</v>
      </c>
      <c r="D39" s="22">
        <v>12</v>
      </c>
      <c r="E39" s="95">
        <v>0.004872685185185186</v>
      </c>
      <c r="F39" s="6">
        <v>0</v>
      </c>
      <c r="G39" s="59"/>
      <c r="H39" s="6"/>
      <c r="I39" s="7">
        <v>1</v>
      </c>
      <c r="J39" s="7">
        <v>13</v>
      </c>
      <c r="K39" s="6">
        <v>20</v>
      </c>
      <c r="L39" s="7">
        <v>29</v>
      </c>
      <c r="M39" s="6">
        <v>135</v>
      </c>
      <c r="N39" s="7">
        <v>9</v>
      </c>
      <c r="O39" s="6">
        <v>7</v>
      </c>
      <c r="P39" s="7">
        <v>30</v>
      </c>
      <c r="Q39" s="31">
        <f t="shared" si="0"/>
        <v>81</v>
      </c>
    </row>
    <row r="40" spans="1:17" ht="15">
      <c r="A40" s="69">
        <v>23</v>
      </c>
      <c r="B40" s="110" t="s">
        <v>226</v>
      </c>
      <c r="C40" s="2" t="s">
        <v>94</v>
      </c>
      <c r="D40" s="9">
        <v>11</v>
      </c>
      <c r="E40" s="95">
        <v>0.004108796296296297</v>
      </c>
      <c r="F40" s="6">
        <v>10</v>
      </c>
      <c r="G40" s="59"/>
      <c r="H40" s="6"/>
      <c r="I40" s="7">
        <v>3</v>
      </c>
      <c r="J40" s="7">
        <v>6</v>
      </c>
      <c r="K40" s="6">
        <v>26</v>
      </c>
      <c r="L40" s="7">
        <v>47</v>
      </c>
      <c r="M40" s="6">
        <v>180</v>
      </c>
      <c r="N40" s="7">
        <v>44</v>
      </c>
      <c r="O40" s="6">
        <v>5</v>
      </c>
      <c r="P40" s="7">
        <v>13</v>
      </c>
      <c r="Q40" s="31">
        <f t="shared" si="0"/>
        <v>120</v>
      </c>
    </row>
    <row r="41" spans="1:17" ht="15">
      <c r="A41" s="69">
        <v>24</v>
      </c>
      <c r="B41" s="105" t="s">
        <v>227</v>
      </c>
      <c r="C41" s="2" t="s">
        <v>93</v>
      </c>
      <c r="D41" s="9">
        <v>11</v>
      </c>
      <c r="E41" s="95">
        <v>0.004953703703703704</v>
      </c>
      <c r="F41" s="6">
        <v>0</v>
      </c>
      <c r="G41" s="59"/>
      <c r="H41" s="6"/>
      <c r="I41" s="7">
        <v>0</v>
      </c>
      <c r="J41" s="7">
        <v>0</v>
      </c>
      <c r="K41" s="6">
        <v>24</v>
      </c>
      <c r="L41" s="7">
        <v>37</v>
      </c>
      <c r="M41" s="6">
        <v>140</v>
      </c>
      <c r="N41" s="7">
        <v>11</v>
      </c>
      <c r="O41" s="6">
        <v>14</v>
      </c>
      <c r="P41" s="7">
        <v>55</v>
      </c>
      <c r="Q41" s="31">
        <f t="shared" si="0"/>
        <v>103</v>
      </c>
    </row>
    <row r="42" spans="1:17" ht="15">
      <c r="A42" s="69">
        <v>25</v>
      </c>
      <c r="B42" s="105" t="s">
        <v>228</v>
      </c>
      <c r="C42" s="46" t="s">
        <v>94</v>
      </c>
      <c r="D42" s="3">
        <v>11</v>
      </c>
      <c r="E42" s="95">
        <v>0.004108796296296297</v>
      </c>
      <c r="F42" s="6">
        <v>10</v>
      </c>
      <c r="G42" s="59"/>
      <c r="H42" s="6"/>
      <c r="I42" s="7">
        <v>15</v>
      </c>
      <c r="J42" s="7">
        <v>30</v>
      </c>
      <c r="K42" s="6">
        <v>28</v>
      </c>
      <c r="L42" s="7">
        <v>52</v>
      </c>
      <c r="M42" s="6">
        <v>156</v>
      </c>
      <c r="N42" s="7">
        <v>28</v>
      </c>
      <c r="O42" s="6">
        <v>10</v>
      </c>
      <c r="P42" s="7">
        <v>27</v>
      </c>
      <c r="Q42" s="31">
        <f t="shared" si="0"/>
        <v>147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0.11140046296296298</v>
      </c>
      <c r="F48" s="17">
        <f aca="true" t="shared" si="1" ref="F48:P48">SUM(F18:F47)</f>
        <v>181</v>
      </c>
      <c r="G48" s="60">
        <f t="shared" si="1"/>
        <v>0</v>
      </c>
      <c r="H48" s="17">
        <f>SUM(H18:H47)</f>
        <v>0</v>
      </c>
      <c r="I48" s="18">
        <f t="shared" si="1"/>
        <v>133</v>
      </c>
      <c r="J48" s="18">
        <f t="shared" si="1"/>
        <v>397</v>
      </c>
      <c r="K48" s="17">
        <f t="shared" si="1"/>
        <v>579</v>
      </c>
      <c r="L48" s="18">
        <f t="shared" si="1"/>
        <v>939</v>
      </c>
      <c r="M48" s="17">
        <f t="shared" si="1"/>
        <v>3647</v>
      </c>
      <c r="N48" s="18">
        <f t="shared" si="1"/>
        <v>442</v>
      </c>
      <c r="O48" s="17">
        <f t="shared" si="1"/>
        <v>201</v>
      </c>
      <c r="P48" s="18">
        <f t="shared" si="1"/>
        <v>757</v>
      </c>
      <c r="Q48" s="31">
        <f t="shared" si="0"/>
        <v>2716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0.004456018518518519</v>
      </c>
      <c r="F49" s="19">
        <f>SUM(F18:F47)/$F13</f>
        <v>7.24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5.32</v>
      </c>
      <c r="J49" s="19">
        <f t="shared" si="2"/>
        <v>15.88</v>
      </c>
      <c r="K49" s="19">
        <f t="shared" si="2"/>
        <v>23.16</v>
      </c>
      <c r="L49" s="19">
        <f t="shared" si="2"/>
        <v>37.56</v>
      </c>
      <c r="M49" s="19">
        <f t="shared" si="2"/>
        <v>145.88</v>
      </c>
      <c r="N49" s="19">
        <f t="shared" si="2"/>
        <v>17.68</v>
      </c>
      <c r="O49" s="19">
        <f t="shared" si="2"/>
        <v>8.04</v>
      </c>
      <c r="P49" s="19">
        <f t="shared" si="2"/>
        <v>30.28</v>
      </c>
      <c r="Q49" s="19">
        <f>SUM(Q18:Q47)/$F13/6</f>
        <v>18.106666666666666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P10:R10"/>
    <mergeCell ref="A12:F12"/>
    <mergeCell ref="P12:R12"/>
    <mergeCell ref="A1:S1"/>
    <mergeCell ref="A2:S2"/>
    <mergeCell ref="A3:S3"/>
    <mergeCell ref="J5:Q5"/>
    <mergeCell ref="D6:F6"/>
    <mergeCell ref="P8:R8"/>
    <mergeCell ref="J13:Q13"/>
    <mergeCell ref="A15:A17"/>
    <mergeCell ref="B15:B17"/>
    <mergeCell ref="C15:C17"/>
    <mergeCell ref="D15:D17"/>
    <mergeCell ref="E16:F16"/>
    <mergeCell ref="Q16:Q17"/>
    <mergeCell ref="E15:Q15"/>
    <mergeCell ref="A49:B49"/>
    <mergeCell ref="G16:H16"/>
    <mergeCell ref="I16:J16"/>
    <mergeCell ref="K16:L16"/>
    <mergeCell ref="M16:N16"/>
    <mergeCell ref="O16:P1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6">
      <selection activeCell="P36" sqref="P36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0039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0.9473684210526315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229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19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230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231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18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0" t="s">
        <v>232</v>
      </c>
      <c r="C18" s="2" t="s">
        <v>93</v>
      </c>
      <c r="D18" s="2">
        <v>11</v>
      </c>
      <c r="E18" s="95">
        <v>0.005127314814814815</v>
      </c>
      <c r="F18" s="4">
        <v>0</v>
      </c>
      <c r="G18" s="59">
        <v>0</v>
      </c>
      <c r="H18" s="4"/>
      <c r="I18" s="5">
        <v>21</v>
      </c>
      <c r="J18" s="5">
        <v>36</v>
      </c>
      <c r="K18" s="4">
        <v>20</v>
      </c>
      <c r="L18" s="5">
        <v>29</v>
      </c>
      <c r="M18" s="4">
        <v>140</v>
      </c>
      <c r="N18" s="5">
        <v>15</v>
      </c>
      <c r="O18" s="4">
        <v>5</v>
      </c>
      <c r="P18" s="5">
        <v>11</v>
      </c>
      <c r="Q18" s="31">
        <f>(F18+H18+J18+L18+N18+P18)</f>
        <v>91</v>
      </c>
    </row>
    <row r="19" spans="1:17" ht="15">
      <c r="A19" s="68">
        <v>2</v>
      </c>
      <c r="B19" s="100" t="s">
        <v>233</v>
      </c>
      <c r="C19" s="2" t="s">
        <v>93</v>
      </c>
      <c r="D19" s="2">
        <v>12</v>
      </c>
      <c r="E19" s="95">
        <v>0.004872685185185186</v>
      </c>
      <c r="F19" s="6">
        <v>0</v>
      </c>
      <c r="G19" s="59"/>
      <c r="H19" s="6"/>
      <c r="I19" s="7">
        <v>10</v>
      </c>
      <c r="J19" s="7">
        <v>14</v>
      </c>
      <c r="K19" s="6">
        <v>17</v>
      </c>
      <c r="L19" s="7">
        <v>23</v>
      </c>
      <c r="M19" s="6">
        <v>130</v>
      </c>
      <c r="N19" s="7">
        <v>10</v>
      </c>
      <c r="O19" s="6">
        <v>8</v>
      </c>
      <c r="P19" s="7">
        <v>7</v>
      </c>
      <c r="Q19" s="31">
        <f aca="true" t="shared" si="0" ref="Q19:Q48">(F19+H19+J19+L19+N19+P19)</f>
        <v>54</v>
      </c>
    </row>
    <row r="20" spans="1:17" ht="15">
      <c r="A20" s="68">
        <v>3</v>
      </c>
      <c r="B20" s="100" t="s">
        <v>234</v>
      </c>
      <c r="C20" s="2" t="s">
        <v>93</v>
      </c>
      <c r="D20" s="2">
        <v>12</v>
      </c>
      <c r="E20" s="95" t="s">
        <v>857</v>
      </c>
      <c r="F20" s="6"/>
      <c r="G20" s="59"/>
      <c r="H20" s="6"/>
      <c r="I20" s="7"/>
      <c r="J20" s="7"/>
      <c r="K20" s="6"/>
      <c r="L20" s="7"/>
      <c r="M20" s="6"/>
      <c r="N20" s="7"/>
      <c r="O20" s="6"/>
      <c r="P20" s="7"/>
      <c r="Q20" s="31">
        <f t="shared" si="0"/>
        <v>0</v>
      </c>
    </row>
    <row r="21" spans="1:17" ht="15">
      <c r="A21" s="68">
        <v>4</v>
      </c>
      <c r="B21" s="100" t="s">
        <v>235</v>
      </c>
      <c r="C21" s="2" t="s">
        <v>94</v>
      </c>
      <c r="D21" s="2">
        <v>11</v>
      </c>
      <c r="E21" s="95">
        <v>0.004224537037037037</v>
      </c>
      <c r="F21" s="6">
        <v>3</v>
      </c>
      <c r="G21" s="59"/>
      <c r="H21" s="6"/>
      <c r="I21" s="7">
        <v>0</v>
      </c>
      <c r="J21" s="7">
        <v>0</v>
      </c>
      <c r="K21" s="6">
        <v>17</v>
      </c>
      <c r="L21" s="7">
        <v>18</v>
      </c>
      <c r="M21" s="6">
        <v>155</v>
      </c>
      <c r="N21" s="7">
        <v>14</v>
      </c>
      <c r="O21" s="6">
        <v>0</v>
      </c>
      <c r="P21" s="7">
        <v>4</v>
      </c>
      <c r="Q21" s="31">
        <f t="shared" si="0"/>
        <v>39</v>
      </c>
    </row>
    <row r="22" spans="1:17" ht="15">
      <c r="A22" s="68">
        <v>5</v>
      </c>
      <c r="B22" s="101" t="s">
        <v>236</v>
      </c>
      <c r="C22" s="2" t="s">
        <v>93</v>
      </c>
      <c r="D22" s="2">
        <v>12</v>
      </c>
      <c r="E22" s="95">
        <v>0.004467592592592593</v>
      </c>
      <c r="F22" s="6">
        <v>4</v>
      </c>
      <c r="G22" s="59"/>
      <c r="H22" s="6"/>
      <c r="I22" s="7">
        <v>25</v>
      </c>
      <c r="J22" s="7">
        <v>44</v>
      </c>
      <c r="K22" s="6">
        <v>21</v>
      </c>
      <c r="L22" s="7">
        <v>31</v>
      </c>
      <c r="M22" s="6">
        <v>140</v>
      </c>
      <c r="N22" s="7">
        <v>15</v>
      </c>
      <c r="O22" s="6">
        <v>12</v>
      </c>
      <c r="P22" s="7">
        <v>29</v>
      </c>
      <c r="Q22" s="31">
        <f t="shared" si="0"/>
        <v>123</v>
      </c>
    </row>
    <row r="23" spans="1:17" ht="15">
      <c r="A23" s="68">
        <v>6</v>
      </c>
      <c r="B23" s="101" t="s">
        <v>237</v>
      </c>
      <c r="C23" s="2" t="s">
        <v>94</v>
      </c>
      <c r="D23" s="2">
        <v>12</v>
      </c>
      <c r="E23" s="95">
        <v>0.0034490740740740745</v>
      </c>
      <c r="F23" s="6">
        <v>18</v>
      </c>
      <c r="G23" s="59"/>
      <c r="H23" s="6"/>
      <c r="I23" s="7">
        <v>7</v>
      </c>
      <c r="J23" s="7">
        <v>33</v>
      </c>
      <c r="K23" s="6">
        <v>26</v>
      </c>
      <c r="L23" s="7">
        <v>36</v>
      </c>
      <c r="M23" s="6">
        <v>190</v>
      </c>
      <c r="N23" s="7">
        <v>30</v>
      </c>
      <c r="O23" s="6">
        <v>4</v>
      </c>
      <c r="P23" s="7">
        <v>18</v>
      </c>
      <c r="Q23" s="31">
        <f t="shared" si="0"/>
        <v>135</v>
      </c>
    </row>
    <row r="24" spans="1:17" ht="15">
      <c r="A24" s="68">
        <v>7</v>
      </c>
      <c r="B24" s="102" t="s">
        <v>238</v>
      </c>
      <c r="C24" s="2" t="s">
        <v>93</v>
      </c>
      <c r="D24" s="2">
        <v>12</v>
      </c>
      <c r="E24" s="95">
        <v>0.0036574074074074074</v>
      </c>
      <c r="F24" s="6">
        <v>13</v>
      </c>
      <c r="G24" s="59"/>
      <c r="H24" s="6"/>
      <c r="I24" s="7">
        <v>0</v>
      </c>
      <c r="J24" s="7">
        <v>0</v>
      </c>
      <c r="K24" s="6">
        <v>21</v>
      </c>
      <c r="L24" s="7">
        <v>26</v>
      </c>
      <c r="M24" s="6">
        <v>140</v>
      </c>
      <c r="N24" s="7">
        <v>8</v>
      </c>
      <c r="O24" s="6">
        <v>5</v>
      </c>
      <c r="P24" s="7">
        <v>20</v>
      </c>
      <c r="Q24" s="31">
        <f t="shared" si="0"/>
        <v>67</v>
      </c>
    </row>
    <row r="25" spans="1:17" ht="15">
      <c r="A25" s="68">
        <v>8</v>
      </c>
      <c r="B25" s="100" t="s">
        <v>239</v>
      </c>
      <c r="C25" s="2" t="s">
        <v>93</v>
      </c>
      <c r="D25" s="2">
        <v>12</v>
      </c>
      <c r="E25" s="95">
        <v>0.004525462962962963</v>
      </c>
      <c r="F25" s="6">
        <v>3</v>
      </c>
      <c r="G25" s="59"/>
      <c r="H25" s="6"/>
      <c r="I25" s="7">
        <v>20</v>
      </c>
      <c r="J25" s="7">
        <v>34</v>
      </c>
      <c r="K25" s="6">
        <v>26</v>
      </c>
      <c r="L25" s="7">
        <v>41</v>
      </c>
      <c r="M25" s="6">
        <v>156</v>
      </c>
      <c r="N25" s="7">
        <v>23</v>
      </c>
      <c r="O25" s="6">
        <v>11</v>
      </c>
      <c r="P25" s="7">
        <v>26</v>
      </c>
      <c r="Q25" s="31">
        <f t="shared" si="0"/>
        <v>127</v>
      </c>
    </row>
    <row r="26" spans="1:17" ht="15">
      <c r="A26" s="68">
        <v>9</v>
      </c>
      <c r="B26" s="100" t="s">
        <v>240</v>
      </c>
      <c r="C26" s="2" t="s">
        <v>94</v>
      </c>
      <c r="D26" s="2">
        <v>12</v>
      </c>
      <c r="E26" s="95">
        <v>0.004224537037037037</v>
      </c>
      <c r="F26" s="6">
        <v>3</v>
      </c>
      <c r="G26" s="59"/>
      <c r="H26" s="6"/>
      <c r="I26" s="7">
        <v>0</v>
      </c>
      <c r="J26" s="7">
        <v>0</v>
      </c>
      <c r="K26" s="6">
        <v>17</v>
      </c>
      <c r="L26" s="7">
        <v>18</v>
      </c>
      <c r="M26" s="6">
        <v>155</v>
      </c>
      <c r="N26" s="7">
        <v>14</v>
      </c>
      <c r="O26" s="6">
        <v>0</v>
      </c>
      <c r="P26" s="7">
        <v>10</v>
      </c>
      <c r="Q26" s="31">
        <f t="shared" si="0"/>
        <v>45</v>
      </c>
    </row>
    <row r="27" spans="1:17" ht="15">
      <c r="A27" s="68">
        <v>10</v>
      </c>
      <c r="B27" s="100" t="s">
        <v>241</v>
      </c>
      <c r="C27" s="2" t="s">
        <v>94</v>
      </c>
      <c r="D27" s="2">
        <v>12</v>
      </c>
      <c r="E27" s="95">
        <v>0.004432870370370371</v>
      </c>
      <c r="F27" s="6">
        <v>5</v>
      </c>
      <c r="G27" s="59"/>
      <c r="H27" s="6"/>
      <c r="I27" s="7">
        <v>6</v>
      </c>
      <c r="J27" s="7">
        <v>29</v>
      </c>
      <c r="K27" s="6">
        <v>25</v>
      </c>
      <c r="L27" s="7">
        <v>34</v>
      </c>
      <c r="M27" s="6">
        <v>145</v>
      </c>
      <c r="N27" s="7">
        <v>10</v>
      </c>
      <c r="O27" s="6">
        <v>10</v>
      </c>
      <c r="P27" s="7">
        <v>32</v>
      </c>
      <c r="Q27" s="31">
        <f t="shared" si="0"/>
        <v>110</v>
      </c>
    </row>
    <row r="28" spans="1:17" ht="15">
      <c r="A28" s="68">
        <v>11</v>
      </c>
      <c r="B28" s="100" t="s">
        <v>242</v>
      </c>
      <c r="C28" s="2" t="s">
        <v>93</v>
      </c>
      <c r="D28" s="2">
        <v>12</v>
      </c>
      <c r="E28" s="95">
        <v>0.004942129629629629</v>
      </c>
      <c r="F28" s="6">
        <v>0</v>
      </c>
      <c r="G28" s="59"/>
      <c r="H28" s="6"/>
      <c r="I28" s="7">
        <v>6</v>
      </c>
      <c r="J28" s="7">
        <v>29</v>
      </c>
      <c r="K28" s="6">
        <v>42</v>
      </c>
      <c r="L28" s="7">
        <v>68</v>
      </c>
      <c r="M28" s="6">
        <v>164</v>
      </c>
      <c r="N28" s="7">
        <v>17</v>
      </c>
      <c r="O28" s="6">
        <v>0</v>
      </c>
      <c r="P28" s="7">
        <v>10</v>
      </c>
      <c r="Q28" s="31">
        <f t="shared" si="0"/>
        <v>124</v>
      </c>
    </row>
    <row r="29" spans="1:17" ht="15">
      <c r="A29" s="68">
        <v>12</v>
      </c>
      <c r="B29" s="100" t="s">
        <v>243</v>
      </c>
      <c r="C29" s="2" t="s">
        <v>93</v>
      </c>
      <c r="D29" s="2">
        <v>12</v>
      </c>
      <c r="E29" s="95">
        <v>0.0038773148148148143</v>
      </c>
      <c r="F29" s="6">
        <v>9</v>
      </c>
      <c r="G29" s="59"/>
      <c r="H29" s="6"/>
      <c r="I29" s="7">
        <v>15</v>
      </c>
      <c r="J29" s="7">
        <v>24</v>
      </c>
      <c r="K29" s="6">
        <v>24</v>
      </c>
      <c r="L29" s="7">
        <v>37</v>
      </c>
      <c r="M29" s="6">
        <v>135</v>
      </c>
      <c r="N29" s="7">
        <v>12</v>
      </c>
      <c r="O29" s="6">
        <v>0</v>
      </c>
      <c r="P29" s="7">
        <v>4</v>
      </c>
      <c r="Q29" s="31">
        <f t="shared" si="0"/>
        <v>86</v>
      </c>
    </row>
    <row r="30" spans="1:17" ht="15">
      <c r="A30" s="68">
        <v>13</v>
      </c>
      <c r="B30" s="100" t="s">
        <v>244</v>
      </c>
      <c r="C30" s="2" t="s">
        <v>94</v>
      </c>
      <c r="D30" s="2">
        <v>12</v>
      </c>
      <c r="E30" s="95">
        <v>0.005335648148148148</v>
      </c>
      <c r="F30" s="6">
        <v>0</v>
      </c>
      <c r="G30" s="59"/>
      <c r="H30" s="6"/>
      <c r="I30" s="7">
        <v>10</v>
      </c>
      <c r="J30" s="7">
        <v>14</v>
      </c>
      <c r="K30" s="6">
        <v>18</v>
      </c>
      <c r="L30" s="7">
        <v>25</v>
      </c>
      <c r="M30" s="6">
        <v>130</v>
      </c>
      <c r="N30" s="7">
        <v>10</v>
      </c>
      <c r="O30" s="6">
        <v>9</v>
      </c>
      <c r="P30" s="7">
        <v>20</v>
      </c>
      <c r="Q30" s="31">
        <f t="shared" si="0"/>
        <v>69</v>
      </c>
    </row>
    <row r="31" spans="1:17" ht="15">
      <c r="A31" s="69">
        <v>14</v>
      </c>
      <c r="B31" s="100" t="s">
        <v>245</v>
      </c>
      <c r="C31" s="2" t="s">
        <v>93</v>
      </c>
      <c r="D31" s="2">
        <v>12</v>
      </c>
      <c r="E31" s="95">
        <v>0.004224537037037037</v>
      </c>
      <c r="F31" s="6">
        <v>3</v>
      </c>
      <c r="G31" s="59"/>
      <c r="H31" s="6"/>
      <c r="I31" s="7">
        <v>12</v>
      </c>
      <c r="J31" s="7">
        <v>18</v>
      </c>
      <c r="K31" s="6">
        <v>29</v>
      </c>
      <c r="L31" s="7">
        <v>50</v>
      </c>
      <c r="M31" s="6">
        <v>160</v>
      </c>
      <c r="N31" s="7">
        <v>25</v>
      </c>
      <c r="O31" s="6">
        <v>8</v>
      </c>
      <c r="P31" s="7">
        <v>17</v>
      </c>
      <c r="Q31" s="31">
        <f t="shared" si="0"/>
        <v>113</v>
      </c>
    </row>
    <row r="32" spans="1:17" ht="15">
      <c r="A32" s="69">
        <v>15</v>
      </c>
      <c r="B32" s="100" t="s">
        <v>246</v>
      </c>
      <c r="C32" s="2" t="s">
        <v>93</v>
      </c>
      <c r="D32" s="2">
        <v>12</v>
      </c>
      <c r="E32" s="95">
        <v>0.005358796296296296</v>
      </c>
      <c r="F32" s="6">
        <v>0</v>
      </c>
      <c r="G32" s="59"/>
      <c r="H32" s="6"/>
      <c r="I32" s="7">
        <v>0</v>
      </c>
      <c r="J32" s="7">
        <v>0</v>
      </c>
      <c r="K32" s="6">
        <v>18</v>
      </c>
      <c r="L32" s="7">
        <v>20</v>
      </c>
      <c r="M32" s="6">
        <v>130</v>
      </c>
      <c r="N32" s="7">
        <v>5</v>
      </c>
      <c r="O32" s="6">
        <v>0</v>
      </c>
      <c r="P32" s="7">
        <v>10</v>
      </c>
      <c r="Q32" s="31">
        <f t="shared" si="0"/>
        <v>35</v>
      </c>
    </row>
    <row r="33" spans="1:17" ht="15">
      <c r="A33" s="69">
        <v>16</v>
      </c>
      <c r="B33" s="100" t="s">
        <v>247</v>
      </c>
      <c r="C33" s="2" t="s">
        <v>94</v>
      </c>
      <c r="D33" s="2">
        <v>12</v>
      </c>
      <c r="E33" s="95">
        <v>0.0042824074074074075</v>
      </c>
      <c r="F33" s="6">
        <v>2</v>
      </c>
      <c r="G33" s="59"/>
      <c r="H33" s="6"/>
      <c r="I33" s="7">
        <v>14</v>
      </c>
      <c r="J33" s="7">
        <v>22</v>
      </c>
      <c r="K33" s="6">
        <v>22</v>
      </c>
      <c r="L33" s="7">
        <v>33</v>
      </c>
      <c r="M33" s="6">
        <v>140</v>
      </c>
      <c r="N33" s="7">
        <v>15</v>
      </c>
      <c r="O33" s="6">
        <v>6</v>
      </c>
      <c r="P33" s="7">
        <v>13</v>
      </c>
      <c r="Q33" s="31">
        <f t="shared" si="0"/>
        <v>85</v>
      </c>
    </row>
    <row r="34" spans="1:17" ht="15">
      <c r="A34" s="69">
        <v>17</v>
      </c>
      <c r="B34" s="101" t="s">
        <v>248</v>
      </c>
      <c r="C34" s="2" t="s">
        <v>94</v>
      </c>
      <c r="D34" s="2">
        <v>12</v>
      </c>
      <c r="E34" s="95">
        <v>0.005451388888888888</v>
      </c>
      <c r="F34" s="6">
        <v>0</v>
      </c>
      <c r="G34" s="59"/>
      <c r="H34" s="6"/>
      <c r="I34" s="7">
        <v>20</v>
      </c>
      <c r="J34" s="7">
        <v>34</v>
      </c>
      <c r="K34" s="6">
        <v>24</v>
      </c>
      <c r="L34" s="7">
        <v>37</v>
      </c>
      <c r="M34" s="6">
        <v>165</v>
      </c>
      <c r="N34" s="7">
        <v>26</v>
      </c>
      <c r="O34" s="6">
        <v>15</v>
      </c>
      <c r="P34" s="7">
        <v>38</v>
      </c>
      <c r="Q34" s="31">
        <f t="shared" si="0"/>
        <v>135</v>
      </c>
    </row>
    <row r="35" spans="1:17" ht="15">
      <c r="A35" s="69">
        <v>18</v>
      </c>
      <c r="B35" s="100" t="s">
        <v>249</v>
      </c>
      <c r="C35" s="2" t="s">
        <v>94</v>
      </c>
      <c r="D35" s="2">
        <v>12</v>
      </c>
      <c r="E35" s="95">
        <v>0.0043287037037037035</v>
      </c>
      <c r="F35" s="6">
        <v>1</v>
      </c>
      <c r="G35" s="59"/>
      <c r="H35" s="6"/>
      <c r="I35" s="7">
        <v>5</v>
      </c>
      <c r="J35" s="7">
        <v>25</v>
      </c>
      <c r="K35" s="6">
        <v>47</v>
      </c>
      <c r="L35" s="7">
        <v>70</v>
      </c>
      <c r="M35" s="6">
        <v>165</v>
      </c>
      <c r="N35" s="7">
        <v>17</v>
      </c>
      <c r="O35" s="6">
        <v>5</v>
      </c>
      <c r="P35" s="7">
        <v>20</v>
      </c>
      <c r="Q35" s="31">
        <f t="shared" si="0"/>
        <v>133</v>
      </c>
    </row>
    <row r="36" spans="1:17" ht="15">
      <c r="A36" s="69">
        <v>19</v>
      </c>
      <c r="B36" s="100" t="s">
        <v>250</v>
      </c>
      <c r="C36" s="2" t="s">
        <v>94</v>
      </c>
      <c r="D36" s="2">
        <v>12</v>
      </c>
      <c r="E36" s="95">
        <v>0.005451388888888888</v>
      </c>
      <c r="F36" s="6">
        <v>0</v>
      </c>
      <c r="G36" s="59"/>
      <c r="H36" s="6"/>
      <c r="I36" s="7">
        <v>4</v>
      </c>
      <c r="J36" s="7">
        <v>21</v>
      </c>
      <c r="K36" s="6">
        <v>34</v>
      </c>
      <c r="L36" s="7">
        <v>54</v>
      </c>
      <c r="M36" s="6">
        <v>170</v>
      </c>
      <c r="N36" s="7">
        <v>20</v>
      </c>
      <c r="O36" s="6">
        <v>4</v>
      </c>
      <c r="P36" s="7">
        <v>18</v>
      </c>
      <c r="Q36" s="31">
        <f t="shared" si="0"/>
        <v>113</v>
      </c>
    </row>
    <row r="37" spans="1:17" ht="15">
      <c r="A37" s="69">
        <v>20</v>
      </c>
      <c r="B37" s="99"/>
      <c r="C37" s="2"/>
      <c r="D37" s="2"/>
      <c r="E37" s="95"/>
      <c r="F37" s="6"/>
      <c r="G37" s="59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ht="15">
      <c r="A38" s="69">
        <v>21</v>
      </c>
      <c r="B38" s="44"/>
      <c r="C38" s="2"/>
      <c r="D38" s="2"/>
      <c r="E38" s="95"/>
      <c r="F38" s="6"/>
      <c r="G38" s="59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0.0822337962962963</v>
      </c>
      <c r="F48" s="17">
        <f aca="true" t="shared" si="1" ref="F48:P48">SUM(F18:F47)</f>
        <v>64</v>
      </c>
      <c r="G48" s="60">
        <f t="shared" si="1"/>
        <v>0</v>
      </c>
      <c r="H48" s="17">
        <f>SUM(H18:H47)</f>
        <v>0</v>
      </c>
      <c r="I48" s="18">
        <f t="shared" si="1"/>
        <v>175</v>
      </c>
      <c r="J48" s="18">
        <f t="shared" si="1"/>
        <v>377</v>
      </c>
      <c r="K48" s="17">
        <f t="shared" si="1"/>
        <v>448</v>
      </c>
      <c r="L48" s="18">
        <f t="shared" si="1"/>
        <v>650</v>
      </c>
      <c r="M48" s="17">
        <f t="shared" si="1"/>
        <v>2710</v>
      </c>
      <c r="N48" s="18">
        <f t="shared" si="1"/>
        <v>286</v>
      </c>
      <c r="O48" s="17">
        <f t="shared" si="1"/>
        <v>102</v>
      </c>
      <c r="P48" s="18">
        <f t="shared" si="1"/>
        <v>307</v>
      </c>
      <c r="Q48" s="31">
        <f t="shared" si="0"/>
        <v>1684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0.004568544238683128</v>
      </c>
      <c r="F49" s="19">
        <f>SUM(F18:F47)/$F13</f>
        <v>3.5555555555555554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9.722222222222221</v>
      </c>
      <c r="J49" s="19">
        <f t="shared" si="2"/>
        <v>20.944444444444443</v>
      </c>
      <c r="K49" s="19">
        <f t="shared" si="2"/>
        <v>24.88888888888889</v>
      </c>
      <c r="L49" s="19">
        <f t="shared" si="2"/>
        <v>36.111111111111114</v>
      </c>
      <c r="M49" s="19">
        <f t="shared" si="2"/>
        <v>150.55555555555554</v>
      </c>
      <c r="N49" s="19">
        <f t="shared" si="2"/>
        <v>15.88888888888889</v>
      </c>
      <c r="O49" s="19">
        <f t="shared" si="2"/>
        <v>5.666666666666667</v>
      </c>
      <c r="P49" s="19">
        <f t="shared" si="2"/>
        <v>17.055555555555557</v>
      </c>
      <c r="Q49" s="19">
        <f>SUM(Q18:Q47)/$F13/6</f>
        <v>15.592592592592593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49:B49"/>
    <mergeCell ref="Q16:Q17"/>
    <mergeCell ref="M16:N16"/>
    <mergeCell ref="O16:P16"/>
    <mergeCell ref="K16:L16"/>
    <mergeCell ref="G16:H16"/>
    <mergeCell ref="E15:Q15"/>
    <mergeCell ref="P12:R12"/>
    <mergeCell ref="J13:Q13"/>
    <mergeCell ref="C15:C17"/>
    <mergeCell ref="A12:F12"/>
    <mergeCell ref="D15:D17"/>
    <mergeCell ref="E16:F16"/>
    <mergeCell ref="A1:S1"/>
    <mergeCell ref="A2:S2"/>
    <mergeCell ref="A3:S3"/>
    <mergeCell ref="J5:Q5"/>
    <mergeCell ref="D6:F6"/>
    <mergeCell ref="I16:J16"/>
    <mergeCell ref="P8:R8"/>
    <mergeCell ref="P10:R10"/>
    <mergeCell ref="A15:A17"/>
    <mergeCell ref="B15:B17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6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8515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251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231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231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0" t="s">
        <v>252</v>
      </c>
      <c r="C18" s="2" t="s">
        <v>93</v>
      </c>
      <c r="D18" s="2">
        <v>12</v>
      </c>
      <c r="E18" s="95">
        <v>0.0032291666666666666</v>
      </c>
      <c r="F18" s="6">
        <v>24</v>
      </c>
      <c r="G18" s="59">
        <v>0</v>
      </c>
      <c r="H18" s="6"/>
      <c r="I18" s="7">
        <v>3</v>
      </c>
      <c r="J18" s="7">
        <v>17</v>
      </c>
      <c r="K18" s="6">
        <v>34</v>
      </c>
      <c r="L18" s="7">
        <v>54</v>
      </c>
      <c r="M18" s="6">
        <v>183</v>
      </c>
      <c r="N18" s="7">
        <v>26</v>
      </c>
      <c r="O18" s="6">
        <v>12</v>
      </c>
      <c r="P18" s="7">
        <v>3</v>
      </c>
      <c r="Q18" s="31">
        <f>(F18+H18+J18+L18+N18+P18)</f>
        <v>124</v>
      </c>
    </row>
    <row r="19" spans="1:17" ht="15">
      <c r="A19" s="68">
        <v>2</v>
      </c>
      <c r="B19" s="100" t="s">
        <v>253</v>
      </c>
      <c r="C19" s="2" t="s">
        <v>94</v>
      </c>
      <c r="D19" s="2">
        <v>12</v>
      </c>
      <c r="E19" s="95">
        <v>0.004942129629629629</v>
      </c>
      <c r="F19" s="6">
        <v>0</v>
      </c>
      <c r="G19" s="59"/>
      <c r="H19" s="6"/>
      <c r="I19" s="7">
        <v>0</v>
      </c>
      <c r="J19" s="7">
        <v>0</v>
      </c>
      <c r="K19" s="6">
        <v>21</v>
      </c>
      <c r="L19" s="7">
        <v>26</v>
      </c>
      <c r="M19" s="6">
        <v>120</v>
      </c>
      <c r="N19" s="7">
        <v>1</v>
      </c>
      <c r="O19" s="6">
        <v>3</v>
      </c>
      <c r="P19" s="7">
        <v>16</v>
      </c>
      <c r="Q19" s="31">
        <f aca="true" t="shared" si="0" ref="Q19:Q48">(F19+H19+J19+L19+N19+P19)</f>
        <v>43</v>
      </c>
    </row>
    <row r="20" spans="1:17" ht="15">
      <c r="A20" s="68">
        <v>3</v>
      </c>
      <c r="B20" s="102" t="s">
        <v>254</v>
      </c>
      <c r="C20" s="2" t="s">
        <v>93</v>
      </c>
      <c r="D20" s="2">
        <v>12</v>
      </c>
      <c r="E20" s="95">
        <v>0.0034490740740740745</v>
      </c>
      <c r="F20" s="6">
        <v>18</v>
      </c>
      <c r="G20" s="59"/>
      <c r="H20" s="6"/>
      <c r="I20" s="7">
        <v>7</v>
      </c>
      <c r="J20" s="7">
        <v>33</v>
      </c>
      <c r="K20" s="6">
        <v>26</v>
      </c>
      <c r="L20" s="7">
        <v>36</v>
      </c>
      <c r="M20" s="6">
        <v>190</v>
      </c>
      <c r="N20" s="7">
        <v>30</v>
      </c>
      <c r="O20" s="6">
        <v>4</v>
      </c>
      <c r="P20" s="7">
        <v>18</v>
      </c>
      <c r="Q20" s="31">
        <f t="shared" si="0"/>
        <v>135</v>
      </c>
    </row>
    <row r="21" spans="1:17" ht="15">
      <c r="A21" s="68">
        <v>4</v>
      </c>
      <c r="B21" s="101" t="s">
        <v>255</v>
      </c>
      <c r="C21" s="2" t="s">
        <v>93</v>
      </c>
      <c r="D21" s="2">
        <v>12</v>
      </c>
      <c r="E21" s="95">
        <v>0.004108796296296297</v>
      </c>
      <c r="F21" s="6">
        <v>5</v>
      </c>
      <c r="G21" s="59"/>
      <c r="H21" s="6"/>
      <c r="I21" s="7">
        <v>3</v>
      </c>
      <c r="J21" s="7">
        <v>17</v>
      </c>
      <c r="K21" s="6">
        <v>26</v>
      </c>
      <c r="L21" s="7">
        <v>36</v>
      </c>
      <c r="M21" s="6">
        <v>180</v>
      </c>
      <c r="N21" s="7">
        <v>25</v>
      </c>
      <c r="O21" s="6">
        <v>5</v>
      </c>
      <c r="P21" s="7">
        <v>20</v>
      </c>
      <c r="Q21" s="31">
        <f t="shared" si="0"/>
        <v>103</v>
      </c>
    </row>
    <row r="22" spans="1:17" ht="15">
      <c r="A22" s="68">
        <v>5</v>
      </c>
      <c r="B22" s="100" t="s">
        <v>256</v>
      </c>
      <c r="C22" s="2" t="s">
        <v>93</v>
      </c>
      <c r="D22" s="2">
        <v>11</v>
      </c>
      <c r="E22" s="95">
        <v>0.0026967592592592594</v>
      </c>
      <c r="F22" s="6">
        <v>36</v>
      </c>
      <c r="G22" s="59"/>
      <c r="H22" s="6"/>
      <c r="I22" s="7">
        <v>7</v>
      </c>
      <c r="J22" s="7">
        <v>26</v>
      </c>
      <c r="K22" s="6">
        <v>35</v>
      </c>
      <c r="L22" s="7">
        <v>50</v>
      </c>
      <c r="M22" s="6">
        <v>215</v>
      </c>
      <c r="N22" s="7">
        <v>40</v>
      </c>
      <c r="O22" s="6">
        <v>-6</v>
      </c>
      <c r="P22" s="7">
        <v>0</v>
      </c>
      <c r="Q22" s="31">
        <f t="shared" si="0"/>
        <v>152</v>
      </c>
    </row>
    <row r="23" spans="1:17" ht="15">
      <c r="A23" s="68">
        <v>6</v>
      </c>
      <c r="B23" s="100" t="s">
        <v>257</v>
      </c>
      <c r="C23" s="2" t="s">
        <v>94</v>
      </c>
      <c r="D23" s="2">
        <v>12</v>
      </c>
      <c r="E23" s="95">
        <v>0.0036226851851851854</v>
      </c>
      <c r="F23" s="6">
        <v>18</v>
      </c>
      <c r="G23" s="59"/>
      <c r="H23" s="6"/>
      <c r="I23" s="7">
        <v>4</v>
      </c>
      <c r="J23" s="7">
        <v>2</v>
      </c>
      <c r="K23" s="6">
        <v>33</v>
      </c>
      <c r="L23" s="7">
        <v>52</v>
      </c>
      <c r="M23" s="6">
        <v>156</v>
      </c>
      <c r="N23" s="7">
        <v>16</v>
      </c>
      <c r="O23" s="6">
        <v>11</v>
      </c>
      <c r="P23" s="7">
        <v>26</v>
      </c>
      <c r="Q23" s="31">
        <f t="shared" si="0"/>
        <v>114</v>
      </c>
    </row>
    <row r="24" spans="1:17" ht="15">
      <c r="A24" s="68">
        <v>7</v>
      </c>
      <c r="B24" s="100" t="s">
        <v>258</v>
      </c>
      <c r="C24" s="2" t="s">
        <v>94</v>
      </c>
      <c r="D24" s="2">
        <v>12</v>
      </c>
      <c r="E24" s="95">
        <v>0.0034490740740740745</v>
      </c>
      <c r="F24" s="6">
        <v>13</v>
      </c>
      <c r="G24" s="59"/>
      <c r="H24" s="6"/>
      <c r="I24" s="7">
        <v>0</v>
      </c>
      <c r="J24" s="7">
        <v>0</v>
      </c>
      <c r="K24" s="6">
        <v>27</v>
      </c>
      <c r="L24" s="7">
        <v>32</v>
      </c>
      <c r="M24" s="6">
        <v>138</v>
      </c>
      <c r="N24" s="7">
        <v>3</v>
      </c>
      <c r="O24" s="6">
        <v>10</v>
      </c>
      <c r="P24" s="7">
        <v>23</v>
      </c>
      <c r="Q24" s="31">
        <f t="shared" si="0"/>
        <v>71</v>
      </c>
    </row>
    <row r="25" spans="1:17" ht="15">
      <c r="A25" s="68">
        <v>8</v>
      </c>
      <c r="B25" s="100" t="s">
        <v>259</v>
      </c>
      <c r="C25" s="2" t="s">
        <v>93</v>
      </c>
      <c r="D25" s="2">
        <v>12</v>
      </c>
      <c r="E25" s="95">
        <v>0.0037152777777777774</v>
      </c>
      <c r="F25" s="6">
        <v>16</v>
      </c>
      <c r="G25" s="59"/>
      <c r="H25" s="6"/>
      <c r="I25" s="7">
        <v>8</v>
      </c>
      <c r="J25" s="7">
        <v>6</v>
      </c>
      <c r="K25" s="6">
        <v>28</v>
      </c>
      <c r="L25" s="7">
        <v>38</v>
      </c>
      <c r="M25" s="6">
        <v>153</v>
      </c>
      <c r="N25" s="7">
        <v>14</v>
      </c>
      <c r="O25" s="6">
        <v>12</v>
      </c>
      <c r="P25" s="7">
        <v>35</v>
      </c>
      <c r="Q25" s="31">
        <f t="shared" si="0"/>
        <v>109</v>
      </c>
    </row>
    <row r="26" spans="1:17" ht="15">
      <c r="A26" s="68">
        <v>9</v>
      </c>
      <c r="B26" s="100" t="s">
        <v>260</v>
      </c>
      <c r="C26" s="2" t="s">
        <v>94</v>
      </c>
      <c r="D26" s="2">
        <v>12</v>
      </c>
      <c r="E26" s="95">
        <v>0.0035763888888888894</v>
      </c>
      <c r="F26" s="6">
        <v>19</v>
      </c>
      <c r="G26" s="59"/>
      <c r="H26" s="6"/>
      <c r="I26" s="7">
        <v>26</v>
      </c>
      <c r="J26" s="7">
        <v>32</v>
      </c>
      <c r="K26" s="6">
        <v>35</v>
      </c>
      <c r="L26" s="7">
        <v>56</v>
      </c>
      <c r="M26" s="6">
        <v>210</v>
      </c>
      <c r="N26" s="7">
        <v>48</v>
      </c>
      <c r="O26" s="6">
        <v>21</v>
      </c>
      <c r="P26" s="7">
        <v>50</v>
      </c>
      <c r="Q26" s="31">
        <f t="shared" si="0"/>
        <v>205</v>
      </c>
    </row>
    <row r="27" spans="1:17" ht="15">
      <c r="A27" s="68">
        <v>10</v>
      </c>
      <c r="B27" s="100" t="s">
        <v>261</v>
      </c>
      <c r="C27" s="2" t="s">
        <v>94</v>
      </c>
      <c r="D27" s="2">
        <v>12</v>
      </c>
      <c r="E27" s="95">
        <v>0.003900462962962963</v>
      </c>
      <c r="F27" s="6">
        <v>12</v>
      </c>
      <c r="G27" s="59"/>
      <c r="H27" s="6"/>
      <c r="I27" s="7">
        <v>12</v>
      </c>
      <c r="J27" s="7">
        <v>10</v>
      </c>
      <c r="K27" s="6">
        <v>25</v>
      </c>
      <c r="L27" s="7">
        <v>29</v>
      </c>
      <c r="M27" s="6">
        <v>130</v>
      </c>
      <c r="N27" s="7">
        <v>6</v>
      </c>
      <c r="O27" s="6">
        <v>0</v>
      </c>
      <c r="P27" s="7">
        <v>4</v>
      </c>
      <c r="Q27" s="31">
        <f t="shared" si="0"/>
        <v>61</v>
      </c>
    </row>
    <row r="28" spans="1:17" ht="15">
      <c r="A28" s="68">
        <v>11</v>
      </c>
      <c r="B28" s="100" t="s">
        <v>262</v>
      </c>
      <c r="C28" s="2" t="s">
        <v>93</v>
      </c>
      <c r="D28" s="2">
        <v>12</v>
      </c>
      <c r="E28" s="95">
        <v>0.0034490740740740745</v>
      </c>
      <c r="F28" s="6">
        <v>13</v>
      </c>
      <c r="G28" s="59"/>
      <c r="H28" s="6"/>
      <c r="I28" s="7">
        <v>0</v>
      </c>
      <c r="J28" s="7">
        <v>0</v>
      </c>
      <c r="K28" s="6">
        <v>27</v>
      </c>
      <c r="L28" s="7">
        <v>32</v>
      </c>
      <c r="M28" s="6">
        <v>138</v>
      </c>
      <c r="N28" s="7">
        <v>3</v>
      </c>
      <c r="O28" s="6">
        <v>10</v>
      </c>
      <c r="P28" s="7">
        <v>23</v>
      </c>
      <c r="Q28" s="31">
        <f t="shared" si="0"/>
        <v>71</v>
      </c>
    </row>
    <row r="29" spans="1:17" ht="15">
      <c r="A29" s="68">
        <v>12</v>
      </c>
      <c r="B29" s="100" t="s">
        <v>263</v>
      </c>
      <c r="C29" s="2" t="s">
        <v>94</v>
      </c>
      <c r="D29" s="2">
        <v>12</v>
      </c>
      <c r="E29" s="95">
        <v>0.0032175925925925926</v>
      </c>
      <c r="F29" s="6">
        <v>29</v>
      </c>
      <c r="G29" s="59"/>
      <c r="H29" s="6"/>
      <c r="I29" s="7">
        <v>7</v>
      </c>
      <c r="J29" s="7">
        <v>6</v>
      </c>
      <c r="K29" s="6">
        <v>24</v>
      </c>
      <c r="L29" s="7">
        <v>27</v>
      </c>
      <c r="M29" s="6">
        <v>130</v>
      </c>
      <c r="N29" s="7">
        <v>6</v>
      </c>
      <c r="O29" s="6">
        <v>11</v>
      </c>
      <c r="P29" s="7">
        <v>26</v>
      </c>
      <c r="Q29" s="31">
        <f t="shared" si="0"/>
        <v>94</v>
      </c>
    </row>
    <row r="30" spans="1:17" ht="15">
      <c r="A30" s="68">
        <v>13</v>
      </c>
      <c r="B30" s="100" t="s">
        <v>264</v>
      </c>
      <c r="C30" s="2" t="s">
        <v>94</v>
      </c>
      <c r="D30" s="2">
        <v>12</v>
      </c>
      <c r="E30" s="95">
        <v>0.0034490740740740745</v>
      </c>
      <c r="F30" s="6">
        <v>13</v>
      </c>
      <c r="G30" s="59"/>
      <c r="H30" s="6"/>
      <c r="I30" s="7">
        <v>0</v>
      </c>
      <c r="J30" s="7">
        <v>0</v>
      </c>
      <c r="K30" s="6">
        <v>27</v>
      </c>
      <c r="L30" s="7">
        <v>32</v>
      </c>
      <c r="M30" s="6">
        <v>138</v>
      </c>
      <c r="N30" s="7">
        <v>3</v>
      </c>
      <c r="O30" s="6">
        <v>10</v>
      </c>
      <c r="P30" s="7">
        <v>23</v>
      </c>
      <c r="Q30" s="31">
        <f t="shared" si="0"/>
        <v>71</v>
      </c>
    </row>
    <row r="31" spans="1:17" ht="15">
      <c r="A31" s="69">
        <v>14</v>
      </c>
      <c r="B31" s="101" t="s">
        <v>265</v>
      </c>
      <c r="C31" s="2" t="s">
        <v>94</v>
      </c>
      <c r="D31" s="2">
        <v>12</v>
      </c>
      <c r="E31" s="95">
        <v>0.005451388888888888</v>
      </c>
      <c r="F31" s="6">
        <v>0</v>
      </c>
      <c r="G31" s="59"/>
      <c r="H31" s="6"/>
      <c r="I31" s="7">
        <v>0</v>
      </c>
      <c r="J31" s="7">
        <v>0</v>
      </c>
      <c r="K31" s="6">
        <v>20</v>
      </c>
      <c r="L31" s="7">
        <v>24</v>
      </c>
      <c r="M31" s="6">
        <v>140</v>
      </c>
      <c r="N31" s="7">
        <v>8</v>
      </c>
      <c r="O31" s="6">
        <v>16</v>
      </c>
      <c r="P31" s="7">
        <v>53</v>
      </c>
      <c r="Q31" s="31">
        <f t="shared" si="0"/>
        <v>85</v>
      </c>
    </row>
    <row r="32" spans="1:17" ht="15">
      <c r="A32" s="69">
        <v>15</v>
      </c>
      <c r="B32" s="101" t="s">
        <v>266</v>
      </c>
      <c r="C32" s="2" t="s">
        <v>94</v>
      </c>
      <c r="D32" s="2">
        <v>12</v>
      </c>
      <c r="E32" s="95">
        <v>0.004108796296296297</v>
      </c>
      <c r="F32" s="6">
        <v>5</v>
      </c>
      <c r="G32" s="59"/>
      <c r="H32" s="6"/>
      <c r="I32" s="7">
        <v>3</v>
      </c>
      <c r="J32" s="7">
        <v>17</v>
      </c>
      <c r="K32" s="6">
        <v>26</v>
      </c>
      <c r="L32" s="7">
        <v>36</v>
      </c>
      <c r="M32" s="6">
        <v>180</v>
      </c>
      <c r="N32" s="7">
        <v>25</v>
      </c>
      <c r="O32" s="6">
        <v>5</v>
      </c>
      <c r="P32" s="7">
        <v>20</v>
      </c>
      <c r="Q32" s="31">
        <f t="shared" si="0"/>
        <v>103</v>
      </c>
    </row>
    <row r="33" spans="1:17" ht="15">
      <c r="A33" s="69">
        <v>16</v>
      </c>
      <c r="B33" s="100" t="s">
        <v>267</v>
      </c>
      <c r="C33" s="2" t="s">
        <v>93</v>
      </c>
      <c r="D33" s="2">
        <v>12</v>
      </c>
      <c r="E33" s="95">
        <v>0.004733796296296296</v>
      </c>
      <c r="F33" s="6">
        <v>0</v>
      </c>
      <c r="G33" s="59"/>
      <c r="H33" s="6"/>
      <c r="I33" s="7">
        <v>26</v>
      </c>
      <c r="J33" s="7">
        <v>6</v>
      </c>
      <c r="K33" s="6">
        <v>41</v>
      </c>
      <c r="L33" s="7">
        <v>70</v>
      </c>
      <c r="M33" s="6">
        <v>156</v>
      </c>
      <c r="N33" s="7">
        <v>23</v>
      </c>
      <c r="O33" s="6">
        <v>12</v>
      </c>
      <c r="P33" s="7">
        <v>29</v>
      </c>
      <c r="Q33" s="31">
        <f t="shared" si="0"/>
        <v>128</v>
      </c>
    </row>
    <row r="34" spans="1:17" ht="15">
      <c r="A34" s="69">
        <v>17</v>
      </c>
      <c r="B34" s="100" t="s">
        <v>268</v>
      </c>
      <c r="C34" s="2" t="s">
        <v>93</v>
      </c>
      <c r="D34" s="2">
        <v>12</v>
      </c>
      <c r="E34" s="95">
        <v>0.004502314814814815</v>
      </c>
      <c r="F34" s="116">
        <v>0</v>
      </c>
      <c r="G34" s="117"/>
      <c r="H34" s="116"/>
      <c r="I34" s="118">
        <v>0</v>
      </c>
      <c r="J34" s="118">
        <v>0</v>
      </c>
      <c r="K34" s="116">
        <v>21</v>
      </c>
      <c r="L34" s="118">
        <v>26</v>
      </c>
      <c r="M34" s="116">
        <v>127</v>
      </c>
      <c r="N34" s="118">
        <v>4</v>
      </c>
      <c r="O34" s="116">
        <v>5</v>
      </c>
      <c r="P34" s="118">
        <v>20</v>
      </c>
      <c r="Q34" s="31">
        <f t="shared" si="0"/>
        <v>50</v>
      </c>
    </row>
    <row r="35" spans="1:17" ht="15">
      <c r="A35" s="69">
        <v>18</v>
      </c>
      <c r="B35" s="100" t="s">
        <v>269</v>
      </c>
      <c r="C35" s="2" t="s">
        <v>93</v>
      </c>
      <c r="D35" s="2">
        <v>12</v>
      </c>
      <c r="E35" s="95">
        <v>0.004108796296296297</v>
      </c>
      <c r="F35" s="6">
        <v>5</v>
      </c>
      <c r="G35" s="59"/>
      <c r="H35" s="6"/>
      <c r="I35" s="7">
        <v>3</v>
      </c>
      <c r="J35" s="7">
        <v>17</v>
      </c>
      <c r="K35" s="6">
        <v>26</v>
      </c>
      <c r="L35" s="7">
        <v>36</v>
      </c>
      <c r="M35" s="6">
        <v>180</v>
      </c>
      <c r="N35" s="7">
        <v>25</v>
      </c>
      <c r="O35" s="6">
        <v>5</v>
      </c>
      <c r="P35" s="7">
        <v>20</v>
      </c>
      <c r="Q35" s="31">
        <f t="shared" si="0"/>
        <v>103</v>
      </c>
    </row>
    <row r="36" spans="1:17" ht="15">
      <c r="A36" s="69">
        <v>19</v>
      </c>
      <c r="B36" s="101" t="s">
        <v>270</v>
      </c>
      <c r="C36" s="2" t="s">
        <v>94</v>
      </c>
      <c r="D36" s="2">
        <v>12</v>
      </c>
      <c r="E36" s="95">
        <v>0.004513888888888889</v>
      </c>
      <c r="F36" s="116">
        <v>0</v>
      </c>
      <c r="G36" s="117"/>
      <c r="H36" s="116"/>
      <c r="I36" s="118">
        <v>0</v>
      </c>
      <c r="J36" s="118">
        <v>0</v>
      </c>
      <c r="K36" s="116">
        <v>20</v>
      </c>
      <c r="L36" s="118">
        <v>24</v>
      </c>
      <c r="M36" s="116">
        <v>153</v>
      </c>
      <c r="N36" s="118">
        <v>12</v>
      </c>
      <c r="O36" s="116">
        <v>0</v>
      </c>
      <c r="P36" s="118">
        <v>10</v>
      </c>
      <c r="Q36" s="31">
        <f t="shared" si="0"/>
        <v>46</v>
      </c>
    </row>
    <row r="37" spans="1:17" ht="15">
      <c r="A37" s="69">
        <v>20</v>
      </c>
      <c r="B37" s="100" t="s">
        <v>271</v>
      </c>
      <c r="C37" s="2" t="s">
        <v>93</v>
      </c>
      <c r="D37" s="2">
        <v>12</v>
      </c>
      <c r="E37" s="95">
        <v>0.003321759259259259</v>
      </c>
      <c r="F37" s="6">
        <v>21</v>
      </c>
      <c r="G37" s="59"/>
      <c r="H37" s="6"/>
      <c r="I37" s="7">
        <v>5</v>
      </c>
      <c r="J37" s="7">
        <v>25</v>
      </c>
      <c r="K37" s="6">
        <v>24</v>
      </c>
      <c r="L37" s="7">
        <v>32</v>
      </c>
      <c r="M37" s="6">
        <v>159</v>
      </c>
      <c r="N37" s="7">
        <v>14</v>
      </c>
      <c r="O37" s="6">
        <v>4</v>
      </c>
      <c r="P37" s="7">
        <v>18</v>
      </c>
      <c r="Q37" s="31">
        <f t="shared" si="0"/>
        <v>110</v>
      </c>
    </row>
    <row r="38" spans="1:17" ht="15">
      <c r="A38" s="69">
        <v>21</v>
      </c>
      <c r="B38" s="100" t="s">
        <v>272</v>
      </c>
      <c r="C38" s="2" t="s">
        <v>94</v>
      </c>
      <c r="D38" s="2">
        <v>12</v>
      </c>
      <c r="E38" s="95">
        <v>0.0038773148148148143</v>
      </c>
      <c r="F38" s="6">
        <v>9</v>
      </c>
      <c r="G38" s="59"/>
      <c r="H38" s="6"/>
      <c r="I38" s="7">
        <v>20</v>
      </c>
      <c r="J38" s="7">
        <v>34</v>
      </c>
      <c r="K38" s="6">
        <v>20</v>
      </c>
      <c r="L38" s="7">
        <v>29</v>
      </c>
      <c r="M38" s="6">
        <v>150</v>
      </c>
      <c r="N38" s="7">
        <v>20</v>
      </c>
      <c r="O38" s="6">
        <v>12</v>
      </c>
      <c r="P38" s="7">
        <v>29</v>
      </c>
      <c r="Q38" s="31">
        <f t="shared" si="0"/>
        <v>121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0.08142361111111111</v>
      </c>
      <c r="F48" s="17">
        <f aca="true" t="shared" si="1" ref="F48:P48">SUM(F18:F47)</f>
        <v>256</v>
      </c>
      <c r="G48" s="60">
        <f t="shared" si="1"/>
        <v>0</v>
      </c>
      <c r="H48" s="17">
        <f>SUM(H18:H47)</f>
        <v>0</v>
      </c>
      <c r="I48" s="18">
        <f t="shared" si="1"/>
        <v>134</v>
      </c>
      <c r="J48" s="18">
        <f t="shared" si="1"/>
        <v>248</v>
      </c>
      <c r="K48" s="17">
        <f t="shared" si="1"/>
        <v>566</v>
      </c>
      <c r="L48" s="18">
        <f t="shared" si="1"/>
        <v>777</v>
      </c>
      <c r="M48" s="17">
        <f t="shared" si="1"/>
        <v>3326</v>
      </c>
      <c r="N48" s="18">
        <f t="shared" si="1"/>
        <v>352</v>
      </c>
      <c r="O48" s="17">
        <f t="shared" si="1"/>
        <v>162</v>
      </c>
      <c r="P48" s="18">
        <f t="shared" si="1"/>
        <v>466</v>
      </c>
      <c r="Q48" s="31">
        <f t="shared" si="0"/>
        <v>2099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0.0038773148148148148</v>
      </c>
      <c r="F49" s="19">
        <f>SUM(F18:F47)/$F13</f>
        <v>12.19047619047619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6.380952380952381</v>
      </c>
      <c r="J49" s="19">
        <f t="shared" si="2"/>
        <v>11.80952380952381</v>
      </c>
      <c r="K49" s="19">
        <f t="shared" si="2"/>
        <v>26.952380952380953</v>
      </c>
      <c r="L49" s="19">
        <f t="shared" si="2"/>
        <v>37</v>
      </c>
      <c r="M49" s="19">
        <f t="shared" si="2"/>
        <v>158.38095238095238</v>
      </c>
      <c r="N49" s="19">
        <f t="shared" si="2"/>
        <v>16.761904761904763</v>
      </c>
      <c r="O49" s="19">
        <f t="shared" si="2"/>
        <v>7.714285714285714</v>
      </c>
      <c r="P49" s="19">
        <f t="shared" si="2"/>
        <v>22.19047619047619</v>
      </c>
      <c r="Q49" s="19">
        <f>SUM(Q18:Q47)/$F13/6</f>
        <v>16.658730158730158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6">
      <selection activeCell="P38" sqref="P38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71093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.7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43" t="s">
        <v>2</v>
      </c>
      <c r="K5" s="143"/>
      <c r="L5" s="143"/>
      <c r="M5" s="143"/>
      <c r="N5" s="143"/>
      <c r="O5" s="143"/>
      <c r="P5" s="143"/>
      <c r="Q5" s="143"/>
      <c r="S5" s="25"/>
    </row>
    <row r="6" spans="1:19" ht="15.75">
      <c r="A6" s="28" t="s">
        <v>26</v>
      </c>
      <c r="B6" s="26"/>
      <c r="C6" s="26"/>
      <c r="D6" s="142" t="s">
        <v>67</v>
      </c>
      <c r="E6" s="145"/>
      <c r="F6" s="145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273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42" t="s">
        <v>69</v>
      </c>
      <c r="Q8" s="142"/>
      <c r="R8" s="142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/>
      <c r="Q9" s="56"/>
      <c r="R9" s="56"/>
      <c r="S9" s="25"/>
    </row>
    <row r="10" spans="1:19" ht="15.75">
      <c r="A10" s="26" t="s">
        <v>23</v>
      </c>
      <c r="B10" s="26"/>
      <c r="C10" s="26"/>
      <c r="D10" s="26"/>
      <c r="E10" s="26"/>
      <c r="F10" s="57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42" t="s">
        <v>275</v>
      </c>
      <c r="Q10" s="142"/>
      <c r="R10" s="142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6"/>
      <c r="Q11" s="56"/>
      <c r="R11" s="56"/>
      <c r="S11" s="25"/>
    </row>
    <row r="12" spans="1:19" ht="15.75">
      <c r="A12" s="143" t="s">
        <v>3</v>
      </c>
      <c r="B12" s="143"/>
      <c r="C12" s="143"/>
      <c r="D12" s="143"/>
      <c r="E12" s="143"/>
      <c r="F12" s="143"/>
      <c r="G12" s="56"/>
      <c r="H12" s="56"/>
      <c r="I12" s="25"/>
      <c r="J12" s="28" t="s">
        <v>28</v>
      </c>
      <c r="K12" s="26"/>
      <c r="L12" s="26"/>
      <c r="M12" s="26"/>
      <c r="N12" s="26"/>
      <c r="O12" s="26"/>
      <c r="P12" s="142" t="s">
        <v>274</v>
      </c>
      <c r="Q12" s="142"/>
      <c r="R12" s="142"/>
      <c r="S12" s="25"/>
    </row>
    <row r="13" spans="1:19" ht="15.75">
      <c r="A13" s="26" t="s">
        <v>24</v>
      </c>
      <c r="B13" s="26"/>
      <c r="C13" s="26"/>
      <c r="D13" s="26"/>
      <c r="E13" s="26"/>
      <c r="F13" s="67">
        <v>21</v>
      </c>
      <c r="G13" s="58"/>
      <c r="H13" s="58"/>
      <c r="I13" s="25"/>
      <c r="J13" s="146"/>
      <c r="K13" s="143"/>
      <c r="L13" s="143"/>
      <c r="M13" s="143"/>
      <c r="N13" s="143"/>
      <c r="O13" s="143"/>
      <c r="P13" s="143"/>
      <c r="Q13" s="143"/>
      <c r="R13" s="26"/>
      <c r="S13" s="25"/>
    </row>
    <row r="15" spans="1:17" ht="15" customHeight="1">
      <c r="A15" s="137" t="s">
        <v>4</v>
      </c>
      <c r="B15" s="137" t="s">
        <v>5</v>
      </c>
      <c r="C15" s="137" t="s">
        <v>50</v>
      </c>
      <c r="D15" s="137" t="s">
        <v>6</v>
      </c>
      <c r="E15" s="139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</row>
    <row r="16" spans="1:17" ht="39.75" customHeight="1">
      <c r="A16" s="137"/>
      <c r="B16" s="137"/>
      <c r="C16" s="137"/>
      <c r="D16" s="137"/>
      <c r="E16" s="137" t="s">
        <v>51</v>
      </c>
      <c r="F16" s="137"/>
      <c r="G16" s="137" t="s">
        <v>59</v>
      </c>
      <c r="H16" s="137"/>
      <c r="I16" s="137" t="s">
        <v>8</v>
      </c>
      <c r="J16" s="137"/>
      <c r="K16" s="137" t="s">
        <v>9</v>
      </c>
      <c r="L16" s="137"/>
      <c r="M16" s="137" t="s">
        <v>10</v>
      </c>
      <c r="N16" s="137"/>
      <c r="O16" s="137" t="s">
        <v>11</v>
      </c>
      <c r="P16" s="137"/>
      <c r="Q16" s="138" t="s">
        <v>32</v>
      </c>
    </row>
    <row r="17" spans="1:17" ht="15">
      <c r="A17" s="137"/>
      <c r="B17" s="137"/>
      <c r="C17" s="137"/>
      <c r="D17" s="13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37"/>
    </row>
    <row r="18" spans="1:17" ht="15">
      <c r="A18" s="68">
        <v>1</v>
      </c>
      <c r="B18" s="100" t="s">
        <v>276</v>
      </c>
      <c r="C18" s="2" t="s">
        <v>94</v>
      </c>
      <c r="D18" s="2">
        <v>12</v>
      </c>
      <c r="E18" s="95">
        <v>0.005127314814814815</v>
      </c>
      <c r="F18" s="4">
        <v>0</v>
      </c>
      <c r="G18" s="59">
        <v>0</v>
      </c>
      <c r="H18" s="4"/>
      <c r="I18" s="5">
        <v>10</v>
      </c>
      <c r="J18" s="5">
        <v>14</v>
      </c>
      <c r="K18" s="4">
        <v>21</v>
      </c>
      <c r="L18" s="5">
        <v>31</v>
      </c>
      <c r="M18" s="4">
        <v>140</v>
      </c>
      <c r="N18" s="5">
        <v>15</v>
      </c>
      <c r="O18" s="4">
        <v>16</v>
      </c>
      <c r="P18" s="5">
        <v>41</v>
      </c>
      <c r="Q18" s="31">
        <f>(F18+H18+J18+L18+N18+P18)</f>
        <v>101</v>
      </c>
    </row>
    <row r="19" spans="1:17" ht="15">
      <c r="A19" s="68">
        <v>2</v>
      </c>
      <c r="B19" s="100" t="s">
        <v>277</v>
      </c>
      <c r="C19" s="2" t="s">
        <v>94</v>
      </c>
      <c r="D19" s="2">
        <v>12</v>
      </c>
      <c r="E19" s="95">
        <v>0.004872685185185186</v>
      </c>
      <c r="F19" s="6">
        <v>0</v>
      </c>
      <c r="G19" s="59"/>
      <c r="H19" s="6"/>
      <c r="I19" s="7">
        <v>15</v>
      </c>
      <c r="J19" s="7">
        <v>24</v>
      </c>
      <c r="K19" s="6">
        <v>22</v>
      </c>
      <c r="L19" s="7">
        <v>33</v>
      </c>
      <c r="M19" s="6">
        <v>160</v>
      </c>
      <c r="N19" s="7">
        <v>25</v>
      </c>
      <c r="O19" s="6">
        <v>16</v>
      </c>
      <c r="P19" s="7">
        <v>41</v>
      </c>
      <c r="Q19" s="31">
        <f aca="true" t="shared" si="0" ref="Q19:Q48">(F19+H19+J19+L19+N19+P19)</f>
        <v>123</v>
      </c>
    </row>
    <row r="20" spans="1:17" ht="15">
      <c r="A20" s="68">
        <v>3</v>
      </c>
      <c r="B20" s="100" t="s">
        <v>278</v>
      </c>
      <c r="C20" s="2" t="s">
        <v>93</v>
      </c>
      <c r="D20" s="2">
        <v>12</v>
      </c>
      <c r="E20" s="95">
        <v>0.004467592592592593</v>
      </c>
      <c r="F20" s="6">
        <v>5</v>
      </c>
      <c r="G20" s="59"/>
      <c r="H20" s="6"/>
      <c r="I20" s="7">
        <v>12</v>
      </c>
      <c r="J20" s="7">
        <v>18</v>
      </c>
      <c r="K20" s="6">
        <v>22</v>
      </c>
      <c r="L20" s="7">
        <v>33</v>
      </c>
      <c r="M20" s="6">
        <v>125</v>
      </c>
      <c r="N20" s="7">
        <v>7</v>
      </c>
      <c r="O20" s="6">
        <v>5</v>
      </c>
      <c r="P20" s="7">
        <v>11</v>
      </c>
      <c r="Q20" s="31">
        <f t="shared" si="0"/>
        <v>74</v>
      </c>
    </row>
    <row r="21" spans="1:17" ht="15">
      <c r="A21" s="68">
        <v>4</v>
      </c>
      <c r="B21" s="100" t="s">
        <v>279</v>
      </c>
      <c r="C21" s="2" t="s">
        <v>93</v>
      </c>
      <c r="D21" s="2">
        <v>12</v>
      </c>
      <c r="E21" s="95">
        <v>0.004432870370370371</v>
      </c>
      <c r="F21" s="6">
        <v>0</v>
      </c>
      <c r="G21" s="59"/>
      <c r="H21" s="6"/>
      <c r="I21" s="7">
        <v>20</v>
      </c>
      <c r="J21" s="7">
        <v>34</v>
      </c>
      <c r="K21" s="6">
        <v>26</v>
      </c>
      <c r="L21" s="7">
        <v>41</v>
      </c>
      <c r="M21" s="6">
        <v>145</v>
      </c>
      <c r="N21" s="7">
        <v>18</v>
      </c>
      <c r="O21" s="6">
        <v>7</v>
      </c>
      <c r="P21" s="7">
        <v>15</v>
      </c>
      <c r="Q21" s="31">
        <f t="shared" si="0"/>
        <v>108</v>
      </c>
    </row>
    <row r="22" spans="1:17" ht="15">
      <c r="A22" s="68">
        <v>5</v>
      </c>
      <c r="B22" s="100" t="s">
        <v>280</v>
      </c>
      <c r="C22" s="2" t="s">
        <v>93</v>
      </c>
      <c r="D22" s="2">
        <v>12</v>
      </c>
      <c r="E22" s="95">
        <v>0.004467592592592593</v>
      </c>
      <c r="F22" s="6">
        <v>5</v>
      </c>
      <c r="G22" s="59"/>
      <c r="H22" s="6"/>
      <c r="I22" s="7">
        <v>4</v>
      </c>
      <c r="J22" s="7">
        <v>21</v>
      </c>
      <c r="K22" s="6">
        <v>45</v>
      </c>
      <c r="L22" s="7">
        <v>70</v>
      </c>
      <c r="M22" s="6">
        <v>170</v>
      </c>
      <c r="N22" s="7">
        <v>20</v>
      </c>
      <c r="O22" s="6">
        <v>0</v>
      </c>
      <c r="P22" s="7">
        <v>10</v>
      </c>
      <c r="Q22" s="31">
        <f t="shared" si="0"/>
        <v>126</v>
      </c>
    </row>
    <row r="23" spans="1:17" ht="15">
      <c r="A23" s="68">
        <v>6</v>
      </c>
      <c r="B23" s="114" t="s">
        <v>281</v>
      </c>
      <c r="C23" s="2" t="s">
        <v>93</v>
      </c>
      <c r="D23" s="2">
        <v>12</v>
      </c>
      <c r="E23" s="95">
        <v>0.0034490740740740745</v>
      </c>
      <c r="F23" s="6">
        <v>18</v>
      </c>
      <c r="G23" s="59"/>
      <c r="H23" s="6"/>
      <c r="I23" s="7">
        <v>1</v>
      </c>
      <c r="J23" s="7">
        <v>10</v>
      </c>
      <c r="K23" s="6">
        <v>26</v>
      </c>
      <c r="L23" s="7">
        <v>36</v>
      </c>
      <c r="M23" s="6">
        <v>155</v>
      </c>
      <c r="N23" s="7">
        <v>13</v>
      </c>
      <c r="O23" s="6">
        <v>0</v>
      </c>
      <c r="P23" s="7">
        <v>10</v>
      </c>
      <c r="Q23" s="31">
        <f t="shared" si="0"/>
        <v>87</v>
      </c>
    </row>
    <row r="24" spans="1:17" ht="15">
      <c r="A24" s="68">
        <v>7</v>
      </c>
      <c r="B24" s="114" t="s">
        <v>282</v>
      </c>
      <c r="C24" s="2" t="s">
        <v>93</v>
      </c>
      <c r="D24" s="2">
        <v>12</v>
      </c>
      <c r="E24" s="95">
        <v>0.0036574074074074074</v>
      </c>
      <c r="F24" s="6">
        <v>21</v>
      </c>
      <c r="G24" s="59"/>
      <c r="H24" s="6"/>
      <c r="I24" s="7">
        <v>20</v>
      </c>
      <c r="J24" s="7">
        <v>34</v>
      </c>
      <c r="K24" s="6">
        <v>26</v>
      </c>
      <c r="L24" s="7">
        <v>41</v>
      </c>
      <c r="M24" s="6">
        <v>145</v>
      </c>
      <c r="N24" s="7">
        <v>18</v>
      </c>
      <c r="O24" s="6">
        <v>7</v>
      </c>
      <c r="P24" s="7">
        <v>15</v>
      </c>
      <c r="Q24" s="31">
        <f t="shared" si="0"/>
        <v>129</v>
      </c>
    </row>
    <row r="25" spans="1:17" ht="15">
      <c r="A25" s="68">
        <v>8</v>
      </c>
      <c r="B25" s="100" t="s">
        <v>283</v>
      </c>
      <c r="C25" s="2" t="s">
        <v>94</v>
      </c>
      <c r="D25" s="2">
        <v>12</v>
      </c>
      <c r="E25" s="95">
        <v>0.004525462962962963</v>
      </c>
      <c r="F25" s="6">
        <v>0</v>
      </c>
      <c r="G25" s="59"/>
      <c r="H25" s="6"/>
      <c r="I25" s="7">
        <v>21</v>
      </c>
      <c r="J25" s="7">
        <v>36</v>
      </c>
      <c r="K25" s="6">
        <v>25</v>
      </c>
      <c r="L25" s="7">
        <v>39</v>
      </c>
      <c r="M25" s="6">
        <v>150</v>
      </c>
      <c r="N25" s="7">
        <v>20</v>
      </c>
      <c r="O25" s="6">
        <v>10</v>
      </c>
      <c r="P25" s="7">
        <v>23</v>
      </c>
      <c r="Q25" s="31">
        <f t="shared" si="0"/>
        <v>118</v>
      </c>
    </row>
    <row r="26" spans="1:17" ht="15">
      <c r="A26" s="68">
        <v>9</v>
      </c>
      <c r="B26" s="100" t="s">
        <v>284</v>
      </c>
      <c r="C26" s="2" t="s">
        <v>93</v>
      </c>
      <c r="D26" s="2">
        <v>12</v>
      </c>
      <c r="E26" s="95">
        <v>0.004224537037037037</v>
      </c>
      <c r="F26" s="6">
        <v>9</v>
      </c>
      <c r="G26" s="59"/>
      <c r="H26" s="6"/>
      <c r="I26" s="7">
        <v>4</v>
      </c>
      <c r="J26" s="7">
        <v>4</v>
      </c>
      <c r="K26" s="6">
        <v>25</v>
      </c>
      <c r="L26" s="7">
        <v>39</v>
      </c>
      <c r="M26" s="6">
        <v>160</v>
      </c>
      <c r="N26" s="7">
        <v>25</v>
      </c>
      <c r="O26" s="6">
        <v>0</v>
      </c>
      <c r="P26" s="7">
        <v>4</v>
      </c>
      <c r="Q26" s="31">
        <f t="shared" si="0"/>
        <v>81</v>
      </c>
    </row>
    <row r="27" spans="1:17" ht="15">
      <c r="A27" s="68">
        <v>10</v>
      </c>
      <c r="B27" s="100" t="s">
        <v>285</v>
      </c>
      <c r="C27" s="2" t="s">
        <v>94</v>
      </c>
      <c r="D27" s="2">
        <v>12</v>
      </c>
      <c r="E27" s="95">
        <v>0.004432870370370371</v>
      </c>
      <c r="F27" s="6">
        <v>5</v>
      </c>
      <c r="G27" s="59"/>
      <c r="H27" s="6"/>
      <c r="I27" s="7">
        <v>6</v>
      </c>
      <c r="J27" s="7">
        <v>29</v>
      </c>
      <c r="K27" s="6">
        <v>25</v>
      </c>
      <c r="L27" s="7">
        <v>34</v>
      </c>
      <c r="M27" s="6">
        <v>145</v>
      </c>
      <c r="N27" s="7">
        <v>10</v>
      </c>
      <c r="O27" s="6">
        <v>10</v>
      </c>
      <c r="P27" s="7">
        <v>32</v>
      </c>
      <c r="Q27" s="31">
        <f t="shared" si="0"/>
        <v>110</v>
      </c>
    </row>
    <row r="28" spans="1:17" ht="15">
      <c r="A28" s="68">
        <v>11</v>
      </c>
      <c r="B28" s="114" t="s">
        <v>286</v>
      </c>
      <c r="C28" s="2" t="s">
        <v>93</v>
      </c>
      <c r="D28" s="2">
        <v>12</v>
      </c>
      <c r="E28" s="95">
        <v>0.003321759259259259</v>
      </c>
      <c r="F28" s="6">
        <v>21</v>
      </c>
      <c r="G28" s="59"/>
      <c r="H28" s="6"/>
      <c r="I28" s="7">
        <v>5</v>
      </c>
      <c r="J28" s="7">
        <v>25</v>
      </c>
      <c r="K28" s="6">
        <v>24</v>
      </c>
      <c r="L28" s="7">
        <v>32</v>
      </c>
      <c r="M28" s="6">
        <v>159</v>
      </c>
      <c r="N28" s="7">
        <v>14</v>
      </c>
      <c r="O28" s="6">
        <v>4</v>
      </c>
      <c r="P28" s="7">
        <v>18</v>
      </c>
      <c r="Q28" s="31">
        <f t="shared" si="0"/>
        <v>110</v>
      </c>
    </row>
    <row r="29" spans="1:17" ht="15">
      <c r="A29" s="68">
        <v>12</v>
      </c>
      <c r="B29" s="100" t="s">
        <v>287</v>
      </c>
      <c r="C29" s="2" t="s">
        <v>93</v>
      </c>
      <c r="D29" s="2">
        <v>12</v>
      </c>
      <c r="E29" s="95">
        <v>0.0034490740740740745</v>
      </c>
      <c r="F29" s="6">
        <v>13</v>
      </c>
      <c r="G29" s="59"/>
      <c r="H29" s="6"/>
      <c r="I29" s="7">
        <v>0</v>
      </c>
      <c r="J29" s="7">
        <v>0</v>
      </c>
      <c r="K29" s="6">
        <v>27</v>
      </c>
      <c r="L29" s="7">
        <v>32</v>
      </c>
      <c r="M29" s="6">
        <v>138</v>
      </c>
      <c r="N29" s="7">
        <v>3</v>
      </c>
      <c r="O29" s="6">
        <v>10</v>
      </c>
      <c r="P29" s="7">
        <v>23</v>
      </c>
      <c r="Q29" s="31">
        <f t="shared" si="0"/>
        <v>71</v>
      </c>
    </row>
    <row r="30" spans="1:17" ht="15">
      <c r="A30" s="68">
        <v>13</v>
      </c>
      <c r="B30" s="100" t="s">
        <v>288</v>
      </c>
      <c r="C30" s="2" t="s">
        <v>94</v>
      </c>
      <c r="D30" s="2">
        <v>12</v>
      </c>
      <c r="E30" s="95">
        <v>0.0032175925925925926</v>
      </c>
      <c r="F30" s="6">
        <v>29</v>
      </c>
      <c r="G30" s="59"/>
      <c r="H30" s="6"/>
      <c r="I30" s="7">
        <v>7</v>
      </c>
      <c r="J30" s="7">
        <v>6</v>
      </c>
      <c r="K30" s="6">
        <v>24</v>
      </c>
      <c r="L30" s="7">
        <v>27</v>
      </c>
      <c r="M30" s="6">
        <v>130</v>
      </c>
      <c r="N30" s="7">
        <v>6</v>
      </c>
      <c r="O30" s="6">
        <v>11</v>
      </c>
      <c r="P30" s="7">
        <v>26</v>
      </c>
      <c r="Q30" s="31">
        <f t="shared" si="0"/>
        <v>94</v>
      </c>
    </row>
    <row r="31" spans="1:17" ht="15">
      <c r="A31" s="69">
        <v>14</v>
      </c>
      <c r="B31" s="102" t="s">
        <v>289</v>
      </c>
      <c r="C31" s="2" t="s">
        <v>94</v>
      </c>
      <c r="D31" s="2">
        <v>12</v>
      </c>
      <c r="E31" s="95">
        <v>0.0034490740740740745</v>
      </c>
      <c r="F31" s="6">
        <v>13</v>
      </c>
      <c r="G31" s="59"/>
      <c r="H31" s="6"/>
      <c r="I31" s="7">
        <v>0</v>
      </c>
      <c r="J31" s="7">
        <v>0</v>
      </c>
      <c r="K31" s="6">
        <v>27</v>
      </c>
      <c r="L31" s="7">
        <v>32</v>
      </c>
      <c r="M31" s="6">
        <v>138</v>
      </c>
      <c r="N31" s="7">
        <v>3</v>
      </c>
      <c r="O31" s="6">
        <v>10</v>
      </c>
      <c r="P31" s="7">
        <v>23</v>
      </c>
      <c r="Q31" s="31">
        <f t="shared" si="0"/>
        <v>71</v>
      </c>
    </row>
    <row r="32" spans="1:17" ht="15">
      <c r="A32" s="69">
        <v>15</v>
      </c>
      <c r="B32" s="101" t="s">
        <v>290</v>
      </c>
      <c r="C32" s="2" t="s">
        <v>94</v>
      </c>
      <c r="D32" s="2">
        <v>12</v>
      </c>
      <c r="E32" s="95">
        <v>0.005451388888888888</v>
      </c>
      <c r="F32" s="6">
        <v>0</v>
      </c>
      <c r="G32" s="59"/>
      <c r="H32" s="6"/>
      <c r="I32" s="7">
        <v>0</v>
      </c>
      <c r="J32" s="7">
        <v>0</v>
      </c>
      <c r="K32" s="6">
        <v>20</v>
      </c>
      <c r="L32" s="7">
        <v>24</v>
      </c>
      <c r="M32" s="6">
        <v>140</v>
      </c>
      <c r="N32" s="7">
        <v>8</v>
      </c>
      <c r="O32" s="6">
        <v>16</v>
      </c>
      <c r="P32" s="7">
        <v>53</v>
      </c>
      <c r="Q32" s="31">
        <f t="shared" si="0"/>
        <v>85</v>
      </c>
    </row>
    <row r="33" spans="1:17" ht="15">
      <c r="A33" s="69">
        <v>16</v>
      </c>
      <c r="B33" s="100" t="s">
        <v>291</v>
      </c>
      <c r="C33" s="2" t="s">
        <v>93</v>
      </c>
      <c r="D33" s="2">
        <v>12</v>
      </c>
      <c r="E33" s="95">
        <v>0.004108796296296297</v>
      </c>
      <c r="F33" s="6">
        <v>5</v>
      </c>
      <c r="G33" s="59"/>
      <c r="H33" s="6"/>
      <c r="I33" s="7">
        <v>3</v>
      </c>
      <c r="J33" s="7">
        <v>17</v>
      </c>
      <c r="K33" s="6">
        <v>26</v>
      </c>
      <c r="L33" s="7">
        <v>36</v>
      </c>
      <c r="M33" s="6">
        <v>180</v>
      </c>
      <c r="N33" s="7">
        <v>25</v>
      </c>
      <c r="O33" s="6">
        <v>5</v>
      </c>
      <c r="P33" s="7">
        <v>20</v>
      </c>
      <c r="Q33" s="31">
        <f t="shared" si="0"/>
        <v>103</v>
      </c>
    </row>
    <row r="34" spans="1:17" ht="15">
      <c r="A34" s="69">
        <v>17</v>
      </c>
      <c r="B34" s="100" t="s">
        <v>292</v>
      </c>
      <c r="C34" s="2" t="s">
        <v>94</v>
      </c>
      <c r="D34" s="2">
        <v>13</v>
      </c>
      <c r="E34" s="95">
        <v>0.004733796296296296</v>
      </c>
      <c r="F34" s="6">
        <v>0</v>
      </c>
      <c r="G34" s="59"/>
      <c r="H34" s="6"/>
      <c r="I34" s="7">
        <v>26</v>
      </c>
      <c r="J34" s="7">
        <v>6</v>
      </c>
      <c r="K34" s="6">
        <v>41</v>
      </c>
      <c r="L34" s="7">
        <v>70</v>
      </c>
      <c r="M34" s="6">
        <v>156</v>
      </c>
      <c r="N34" s="7">
        <v>23</v>
      </c>
      <c r="O34" s="6">
        <v>12</v>
      </c>
      <c r="P34" s="7">
        <v>29</v>
      </c>
      <c r="Q34" s="31">
        <f t="shared" si="0"/>
        <v>128</v>
      </c>
    </row>
    <row r="35" spans="1:17" ht="15">
      <c r="A35" s="69">
        <v>18</v>
      </c>
      <c r="B35" s="100" t="s">
        <v>293</v>
      </c>
      <c r="C35" s="2" t="s">
        <v>94</v>
      </c>
      <c r="D35" s="2">
        <v>12</v>
      </c>
      <c r="E35" s="95">
        <v>0.004502314814814815</v>
      </c>
      <c r="F35" s="6">
        <v>0</v>
      </c>
      <c r="G35" s="59"/>
      <c r="H35" s="6"/>
      <c r="I35" s="7">
        <v>0</v>
      </c>
      <c r="J35" s="7">
        <v>0</v>
      </c>
      <c r="K35" s="6">
        <v>21</v>
      </c>
      <c r="L35" s="7">
        <v>26</v>
      </c>
      <c r="M35" s="6">
        <v>127</v>
      </c>
      <c r="N35" s="7">
        <v>4</v>
      </c>
      <c r="O35" s="6">
        <v>5</v>
      </c>
      <c r="P35" s="7">
        <v>20</v>
      </c>
      <c r="Q35" s="31">
        <f t="shared" si="0"/>
        <v>50</v>
      </c>
    </row>
    <row r="36" spans="1:17" ht="15">
      <c r="A36" s="69">
        <v>19</v>
      </c>
      <c r="B36" s="101" t="s">
        <v>294</v>
      </c>
      <c r="C36" s="2" t="s">
        <v>93</v>
      </c>
      <c r="D36" s="2">
        <v>12</v>
      </c>
      <c r="E36" s="95">
        <v>0.004513888888888889</v>
      </c>
      <c r="F36" s="6">
        <v>0</v>
      </c>
      <c r="G36" s="59"/>
      <c r="H36" s="6"/>
      <c r="I36" s="7">
        <v>20</v>
      </c>
      <c r="J36" s="7">
        <v>34</v>
      </c>
      <c r="K36" s="6">
        <v>17</v>
      </c>
      <c r="L36" s="7">
        <v>28</v>
      </c>
      <c r="M36" s="6">
        <v>135</v>
      </c>
      <c r="N36" s="7">
        <v>12</v>
      </c>
      <c r="O36" s="6">
        <v>5</v>
      </c>
      <c r="P36" s="7">
        <v>11</v>
      </c>
      <c r="Q36" s="31">
        <f t="shared" si="0"/>
        <v>85</v>
      </c>
    </row>
    <row r="37" spans="1:17" ht="15">
      <c r="A37" s="69">
        <v>20</v>
      </c>
      <c r="B37" s="114" t="s">
        <v>295</v>
      </c>
      <c r="C37" s="2" t="s">
        <v>94</v>
      </c>
      <c r="D37" s="2">
        <v>12</v>
      </c>
      <c r="E37" s="95">
        <v>0.004513888888888889</v>
      </c>
      <c r="F37" s="6">
        <v>0</v>
      </c>
      <c r="G37" s="59"/>
      <c r="H37" s="6"/>
      <c r="I37" s="7">
        <v>0</v>
      </c>
      <c r="J37" s="7">
        <v>0</v>
      </c>
      <c r="K37" s="6">
        <v>20</v>
      </c>
      <c r="L37" s="7">
        <v>24</v>
      </c>
      <c r="M37" s="6">
        <v>153</v>
      </c>
      <c r="N37" s="7">
        <v>12</v>
      </c>
      <c r="O37" s="6">
        <v>0</v>
      </c>
      <c r="P37" s="7">
        <v>10</v>
      </c>
      <c r="Q37" s="31">
        <f t="shared" si="0"/>
        <v>46</v>
      </c>
    </row>
    <row r="38" spans="1:17" ht="15">
      <c r="A38" s="69">
        <v>21</v>
      </c>
      <c r="B38" s="100" t="s">
        <v>296</v>
      </c>
      <c r="C38" s="2" t="s">
        <v>94</v>
      </c>
      <c r="D38" s="2">
        <v>12</v>
      </c>
      <c r="E38" s="95">
        <v>0.003321759259259259</v>
      </c>
      <c r="F38" s="6">
        <v>21</v>
      </c>
      <c r="G38" s="59"/>
      <c r="H38" s="6"/>
      <c r="I38" s="7">
        <v>5</v>
      </c>
      <c r="J38" s="7">
        <v>25</v>
      </c>
      <c r="K38" s="6">
        <v>24</v>
      </c>
      <c r="L38" s="7">
        <v>32</v>
      </c>
      <c r="M38" s="6">
        <v>159</v>
      </c>
      <c r="N38" s="7">
        <v>14</v>
      </c>
      <c r="O38" s="6">
        <v>4</v>
      </c>
      <c r="P38" s="7">
        <v>18</v>
      </c>
      <c r="Q38" s="31">
        <f t="shared" si="0"/>
        <v>110</v>
      </c>
    </row>
    <row r="39" spans="1:17" ht="15">
      <c r="A39" s="69">
        <v>22</v>
      </c>
      <c r="B39" s="44"/>
      <c r="C39" s="2"/>
      <c r="D39" s="22"/>
      <c r="E39" s="95"/>
      <c r="F39" s="6"/>
      <c r="G39" s="59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9">
        <v>23</v>
      </c>
      <c r="B40" s="44"/>
      <c r="C40" s="2"/>
      <c r="D40" s="9"/>
      <c r="E40" s="95"/>
      <c r="F40" s="6"/>
      <c r="G40" s="59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9">
        <v>24</v>
      </c>
      <c r="B41" s="44"/>
      <c r="C41" s="2"/>
      <c r="D41" s="9"/>
      <c r="E41" s="95"/>
      <c r="F41" s="6"/>
      <c r="G41" s="59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9"/>
      <c r="B42" s="44"/>
      <c r="C42" s="46"/>
      <c r="D42" s="3"/>
      <c r="E42" s="95"/>
      <c r="F42" s="6"/>
      <c r="G42" s="59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9"/>
      <c r="B43" s="12"/>
      <c r="C43" s="46"/>
      <c r="D43" s="9"/>
      <c r="E43" s="95"/>
      <c r="F43" s="6"/>
      <c r="G43" s="59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2"/>
      <c r="B44" s="13"/>
      <c r="C44" s="47"/>
      <c r="D44" s="9"/>
      <c r="E44" s="95"/>
      <c r="F44" s="6"/>
      <c r="G44" s="59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9"/>
      <c r="B45" s="12"/>
      <c r="C45" s="46"/>
      <c r="D45" s="10"/>
      <c r="E45" s="95"/>
      <c r="F45" s="6"/>
      <c r="G45" s="59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9"/>
      <c r="B46" s="12"/>
      <c r="C46" s="46"/>
      <c r="D46" s="10"/>
      <c r="E46" s="95"/>
      <c r="F46" s="6"/>
      <c r="G46" s="59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9"/>
      <c r="B47" s="12"/>
      <c r="C47" s="47"/>
      <c r="D47" s="10"/>
      <c r="E47" s="95"/>
      <c r="F47" s="6"/>
      <c r="G47" s="59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70"/>
      <c r="D48" s="71"/>
      <c r="E48" s="96">
        <f>SUM(E18:E47)</f>
        <v>0.08824074074074074</v>
      </c>
      <c r="F48" s="17">
        <f aca="true" t="shared" si="1" ref="F48:P48">SUM(F18:F47)</f>
        <v>165</v>
      </c>
      <c r="G48" s="60">
        <f t="shared" si="1"/>
        <v>0</v>
      </c>
      <c r="H48" s="17">
        <f>SUM(H18:H47)</f>
        <v>0</v>
      </c>
      <c r="I48" s="18">
        <f t="shared" si="1"/>
        <v>179</v>
      </c>
      <c r="J48" s="18">
        <f t="shared" si="1"/>
        <v>337</v>
      </c>
      <c r="K48" s="17">
        <f t="shared" si="1"/>
        <v>534</v>
      </c>
      <c r="L48" s="18">
        <f t="shared" si="1"/>
        <v>760</v>
      </c>
      <c r="M48" s="17">
        <f t="shared" si="1"/>
        <v>3110</v>
      </c>
      <c r="N48" s="18">
        <f t="shared" si="1"/>
        <v>295</v>
      </c>
      <c r="O48" s="17">
        <f t="shared" si="1"/>
        <v>153</v>
      </c>
      <c r="P48" s="18">
        <f t="shared" si="1"/>
        <v>453</v>
      </c>
      <c r="Q48" s="31">
        <f t="shared" si="0"/>
        <v>2010</v>
      </c>
    </row>
    <row r="49" spans="1:17" ht="15.75" customHeight="1">
      <c r="A49" s="135" t="s">
        <v>22</v>
      </c>
      <c r="B49" s="136"/>
      <c r="C49" s="18"/>
      <c r="D49" s="18"/>
      <c r="E49" s="48">
        <f>SUM(E18:E47)/F13</f>
        <v>0.004201940035273369</v>
      </c>
      <c r="F49" s="19">
        <f>SUM(F18:F47)/$F13</f>
        <v>7.857142857142857</v>
      </c>
      <c r="G49" s="61">
        <f>SUM(G18:G47)/$F13</f>
        <v>0</v>
      </c>
      <c r="H49" s="19">
        <f>SUM(H18:H47)/$F13</f>
        <v>0</v>
      </c>
      <c r="I49" s="19">
        <f aca="true" t="shared" si="2" ref="I49:P49">SUM(I18:I47)/$F13</f>
        <v>8.523809523809524</v>
      </c>
      <c r="J49" s="19">
        <f t="shared" si="2"/>
        <v>16.047619047619047</v>
      </c>
      <c r="K49" s="19">
        <f t="shared" si="2"/>
        <v>25.428571428571427</v>
      </c>
      <c r="L49" s="19">
        <f t="shared" si="2"/>
        <v>36.19047619047619</v>
      </c>
      <c r="M49" s="19">
        <f t="shared" si="2"/>
        <v>148.0952380952381</v>
      </c>
      <c r="N49" s="19">
        <f t="shared" si="2"/>
        <v>14.047619047619047</v>
      </c>
      <c r="O49" s="19">
        <f t="shared" si="2"/>
        <v>7.285714285714286</v>
      </c>
      <c r="P49" s="19">
        <f t="shared" si="2"/>
        <v>21.571428571428573</v>
      </c>
      <c r="Q49" s="19">
        <f>SUM(Q18:Q47)/$F13/6</f>
        <v>15.95238095238095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2013-01-23T05:01:48Z</cp:lastPrinted>
  <dcterms:created xsi:type="dcterms:W3CDTF">2006-09-28T05:33:49Z</dcterms:created>
  <dcterms:modified xsi:type="dcterms:W3CDTF">2023-02-07T02:22:31Z</dcterms:modified>
  <cp:category/>
  <cp:version/>
  <cp:contentType/>
  <cp:contentStatus/>
</cp:coreProperties>
</file>